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ARHIVA\D\OPĆINA JOSIPDOL 2026\06-2026\Konsolidirani izvještaj\"/>
    </mc:Choice>
  </mc:AlternateContent>
  <bookViews>
    <workbookView xWindow="0" yWindow="0" windowWidth="28800" windowHeight="1243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G331" i="9"/>
  <c r="E331" i="9" s="1"/>
  <c r="B331" i="9" s="1"/>
  <c r="F331" i="9"/>
  <c r="H330" i="9"/>
  <c r="G330" i="9"/>
  <c r="F330" i="9"/>
  <c r="E330" i="9"/>
  <c r="B330" i="9" s="1"/>
  <c r="H329" i="9"/>
  <c r="G329" i="9"/>
  <c r="F329" i="9"/>
  <c r="E329" i="9"/>
  <c r="B329" i="9" s="1"/>
  <c r="H328" i="9"/>
  <c r="G328" i="9"/>
  <c r="F328" i="9"/>
  <c r="H327" i="9"/>
  <c r="E327" i="9" s="1"/>
  <c r="B327" i="9" s="1"/>
  <c r="G327" i="9"/>
  <c r="F327" i="9"/>
  <c r="H326" i="9"/>
  <c r="G326" i="9"/>
  <c r="E326" i="9" s="1"/>
  <c r="B326" i="9" s="1"/>
  <c r="F326" i="9"/>
  <c r="H325" i="9"/>
  <c r="G325" i="9"/>
  <c r="E325" i="9" s="1"/>
  <c r="B325" i="9" s="1"/>
  <c r="F325" i="9"/>
  <c r="H324" i="9"/>
  <c r="G324" i="9"/>
  <c r="E324" i="9" s="1"/>
  <c r="B324" i="9" s="1"/>
  <c r="F324" i="9"/>
  <c r="H323" i="9"/>
  <c r="G323" i="9"/>
  <c r="F323" i="9"/>
  <c r="H322" i="9"/>
  <c r="G322" i="9"/>
  <c r="F322" i="9"/>
  <c r="E322" i="9"/>
  <c r="B322" i="9" s="1"/>
  <c r="H321" i="9"/>
  <c r="G321" i="9"/>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B312" i="9" s="1"/>
  <c r="F312" i="9"/>
  <c r="H311" i="9"/>
  <c r="G311" i="9"/>
  <c r="E311" i="9" s="1"/>
  <c r="B311" i="9" s="1"/>
  <c r="F311" i="9"/>
  <c r="H310" i="9"/>
  <c r="G310"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4" i="9"/>
  <c r="B294" i="9" s="1"/>
  <c r="E293" i="9"/>
  <c r="M292" i="9"/>
  <c r="L292" i="9"/>
  <c r="F292" i="9"/>
  <c r="E292" i="9"/>
  <c r="B292" i="9"/>
  <c r="M291" i="9"/>
  <c r="L291" i="9"/>
  <c r="F291" i="9" s="1"/>
  <c r="E291" i="9"/>
  <c r="M290" i="9"/>
  <c r="L290" i="9"/>
  <c r="F290" i="9"/>
  <c r="B290" i="9" s="1"/>
  <c r="E290" i="9"/>
  <c r="M289" i="9"/>
  <c r="L289" i="9"/>
  <c r="F289" i="9" s="1"/>
  <c r="E289" i="9"/>
  <c r="B289" i="9" s="1"/>
  <c r="M288" i="9"/>
  <c r="F288" i="9" s="1"/>
  <c r="B288" i="9" s="1"/>
  <c r="L288" i="9"/>
  <c r="E288" i="9"/>
  <c r="M287" i="9"/>
  <c r="L287" i="9"/>
  <c r="F287" i="9" s="1"/>
  <c r="E287" i="9"/>
  <c r="M286" i="9"/>
  <c r="L286" i="9"/>
  <c r="F286" i="9"/>
  <c r="B286" i="9" s="1"/>
  <c r="E286" i="9"/>
  <c r="M285" i="9"/>
  <c r="L285" i="9"/>
  <c r="F285" i="9" s="1"/>
  <c r="E285" i="9"/>
  <c r="M284" i="9"/>
  <c r="F284" i="9" s="1"/>
  <c r="B284" i="9" s="1"/>
  <c r="L284" i="9"/>
  <c r="E284" i="9"/>
  <c r="M283" i="9"/>
  <c r="L283" i="9"/>
  <c r="F283" i="9" s="1"/>
  <c r="E283" i="9"/>
  <c r="B283" i="9" s="1"/>
  <c r="M282" i="9"/>
  <c r="L282" i="9"/>
  <c r="F282" i="9"/>
  <c r="B282" i="9" s="1"/>
  <c r="E282" i="9"/>
  <c r="M281" i="9"/>
  <c r="L281" i="9"/>
  <c r="F281" i="9" s="1"/>
  <c r="E281" i="9"/>
  <c r="B281" i="9" s="1"/>
  <c r="M280" i="9"/>
  <c r="F280" i="9" s="1"/>
  <c r="B280" i="9" s="1"/>
  <c r="L280" i="9"/>
  <c r="E280" i="9"/>
  <c r="M279" i="9"/>
  <c r="L279" i="9"/>
  <c r="F279" i="9" s="1"/>
  <c r="E279" i="9"/>
  <c r="B279" i="9" s="1"/>
  <c r="M278" i="9"/>
  <c r="L278" i="9"/>
  <c r="F278" i="9"/>
  <c r="B278" i="9" s="1"/>
  <c r="E278" i="9"/>
  <c r="M277" i="9"/>
  <c r="L277" i="9"/>
  <c r="F277" i="9" s="1"/>
  <c r="B277" i="9" s="1"/>
  <c r="E277" i="9"/>
  <c r="M276" i="9"/>
  <c r="L276" i="9"/>
  <c r="F276" i="9" s="1"/>
  <c r="B276" i="9" s="1"/>
  <c r="E276" i="9"/>
  <c r="M275" i="9"/>
  <c r="L275" i="9"/>
  <c r="F275" i="9"/>
  <c r="E275" i="9"/>
  <c r="B275" i="9" s="1"/>
  <c r="M274" i="9"/>
  <c r="L274" i="9"/>
  <c r="F274" i="9"/>
  <c r="B274" i="9" s="1"/>
  <c r="E274" i="9"/>
  <c r="M273" i="9"/>
  <c r="L273" i="9"/>
  <c r="F273" i="9" s="1"/>
  <c r="B273" i="9" s="1"/>
  <c r="E273" i="9"/>
  <c r="M272" i="9"/>
  <c r="L272" i="9"/>
  <c r="F272" i="9" s="1"/>
  <c r="B272" i="9" s="1"/>
  <c r="E272" i="9"/>
  <c r="M271" i="9"/>
  <c r="L271" i="9"/>
  <c r="F271" i="9"/>
  <c r="E271" i="9"/>
  <c r="B271" i="9" s="1"/>
  <c r="M270" i="9"/>
  <c r="L270" i="9"/>
  <c r="F270" i="9"/>
  <c r="B270" i="9" s="1"/>
  <c r="E270" i="9"/>
  <c r="M269" i="9"/>
  <c r="L269" i="9"/>
  <c r="F269" i="9" s="1"/>
  <c r="B269" i="9" s="1"/>
  <c r="E269" i="9"/>
  <c r="M268" i="9"/>
  <c r="L268" i="9"/>
  <c r="F268" i="9" s="1"/>
  <c r="B268" i="9" s="1"/>
  <c r="E268" i="9"/>
  <c r="M267" i="9"/>
  <c r="L267" i="9"/>
  <c r="F267" i="9"/>
  <c r="E267" i="9"/>
  <c r="B267" i="9" s="1"/>
  <c r="M266" i="9"/>
  <c r="L266" i="9"/>
  <c r="F266" i="9"/>
  <c r="B266" i="9" s="1"/>
  <c r="E266" i="9"/>
  <c r="M265" i="9"/>
  <c r="L265" i="9"/>
  <c r="F265" i="9" s="1"/>
  <c r="B265" i="9" s="1"/>
  <c r="E265" i="9"/>
  <c r="M264" i="9"/>
  <c r="L264" i="9"/>
  <c r="F264" i="9" s="1"/>
  <c r="B264" i="9" s="1"/>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s="1"/>
  <c r="B250" i="9" s="1"/>
  <c r="E250" i="9"/>
  <c r="M249" i="9"/>
  <c r="L249" i="9"/>
  <c r="F249" i="9" s="1"/>
  <c r="B249" i="9" s="1"/>
  <c r="E249" i="9"/>
  <c r="M248" i="9"/>
  <c r="F248" i="9" s="1"/>
  <c r="B248" i="9" s="1"/>
  <c r="L248" i="9"/>
  <c r="E248" i="9"/>
  <c r="M247" i="9"/>
  <c r="L247" i="9"/>
  <c r="F247" i="9"/>
  <c r="E247" i="9"/>
  <c r="B247" i="9" s="1"/>
  <c r="M246" i="9"/>
  <c r="L246" i="9"/>
  <c r="F246" i="9" s="1"/>
  <c r="B246" i="9" s="1"/>
  <c r="E246" i="9"/>
  <c r="M245" i="9"/>
  <c r="L245" i="9"/>
  <c r="F245" i="9" s="1"/>
  <c r="B245" i="9" s="1"/>
  <c r="E245" i="9"/>
  <c r="M244" i="9"/>
  <c r="F244" i="9" s="1"/>
  <c r="L244" i="9"/>
  <c r="E244" i="9"/>
  <c r="B244" i="9" s="1"/>
  <c r="M243" i="9"/>
  <c r="L243" i="9"/>
  <c r="F243" i="9"/>
  <c r="E243" i="9"/>
  <c r="B243" i="9" s="1"/>
  <c r="M242" i="9"/>
  <c r="L242" i="9"/>
  <c r="F242" i="9" s="1"/>
  <c r="B242" i="9" s="1"/>
  <c r="E242" i="9"/>
  <c r="M241" i="9"/>
  <c r="L241" i="9"/>
  <c r="F241" i="9" s="1"/>
  <c r="B241" i="9" s="1"/>
  <c r="E241" i="9"/>
  <c r="M240" i="9"/>
  <c r="L240" i="9"/>
  <c r="F240" i="9"/>
  <c r="E240" i="9"/>
  <c r="B240" i="9" s="1"/>
  <c r="M239" i="9"/>
  <c r="L239" i="9"/>
  <c r="F239" i="9" s="1"/>
  <c r="E239" i="9"/>
  <c r="M238" i="9"/>
  <c r="L238" i="9"/>
  <c r="F238" i="9" s="1"/>
  <c r="B238" i="9" s="1"/>
  <c r="E238" i="9"/>
  <c r="M237" i="9"/>
  <c r="L237" i="9"/>
  <c r="F237" i="9" s="1"/>
  <c r="B237" i="9" s="1"/>
  <c r="E237" i="9"/>
  <c r="M236" i="9"/>
  <c r="L236" i="9"/>
  <c r="E236" i="9"/>
  <c r="M235" i="9"/>
  <c r="L235" i="9"/>
  <c r="F235" i="9" s="1"/>
  <c r="E235" i="9"/>
  <c r="M234" i="9"/>
  <c r="L234" i="9"/>
  <c r="F234" i="9" s="1"/>
  <c r="B234" i="9" s="1"/>
  <c r="E234" i="9"/>
  <c r="M233" i="9"/>
  <c r="L233" i="9"/>
  <c r="F233" i="9" s="1"/>
  <c r="B233" i="9" s="1"/>
  <c r="E233" i="9"/>
  <c r="M232" i="9"/>
  <c r="F232" i="9" s="1"/>
  <c r="L232" i="9"/>
  <c r="E232" i="9"/>
  <c r="M231" i="9"/>
  <c r="L231" i="9"/>
  <c r="F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F90" i="9"/>
  <c r="E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F43" i="9"/>
  <c r="H42" i="9"/>
  <c r="E42" i="9" s="1"/>
  <c r="B42" i="9" s="1"/>
  <c r="G42" i="9"/>
  <c r="F42" i="9"/>
  <c r="H41" i="9"/>
  <c r="G41" i="9"/>
  <c r="F41" i="9"/>
  <c r="E41" i="9"/>
  <c r="B41" i="9" s="1"/>
  <c r="H40" i="9"/>
  <c r="G40" i="9"/>
  <c r="E40" i="9" s="1"/>
  <c r="B40" i="9" s="1"/>
  <c r="F40" i="9"/>
  <c r="H39" i="9"/>
  <c r="G39" i="9"/>
  <c r="E39" i="9" s="1"/>
  <c r="B39" i="9" s="1"/>
  <c r="F39" i="9"/>
  <c r="H38" i="9"/>
  <c r="G38" i="9"/>
  <c r="E38" i="9" s="1"/>
  <c r="B38" i="9" s="1"/>
  <c r="F38" i="9"/>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E30" i="9" s="1"/>
  <c r="B30" i="9" s="1"/>
  <c r="F30" i="9"/>
  <c r="H29" i="9"/>
  <c r="E29" i="9" s="1"/>
  <c r="B29" i="9" s="1"/>
  <c r="G29" i="9"/>
  <c r="F29" i="9"/>
  <c r="H28" i="9"/>
  <c r="G28" i="9"/>
  <c r="F28" i="9"/>
  <c r="E28" i="9"/>
  <c r="B28" i="9" s="1"/>
  <c r="H27" i="9"/>
  <c r="G27" i="9"/>
  <c r="F27" i="9"/>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C1648" i="1" s="1"/>
  <c r="D67" i="8"/>
  <c r="D62" i="8"/>
  <c r="D57" i="8"/>
  <c r="D52" i="8"/>
  <c r="D51" i="8" s="1"/>
  <c r="D45" i="8" s="1"/>
  <c r="D46" i="8"/>
  <c r="D37" i="8"/>
  <c r="D27" i="8"/>
  <c r="D25" i="8"/>
  <c r="D18" i="8"/>
  <c r="D8" i="8"/>
  <c r="D6" i="8" s="1"/>
  <c r="E44" i="7"/>
  <c r="D44" i="7"/>
  <c r="E39" i="7"/>
  <c r="D39" i="7"/>
  <c r="E38" i="7"/>
  <c r="D38" i="7"/>
  <c r="E30" i="7"/>
  <c r="D30" i="7"/>
  <c r="E23" i="7"/>
  <c r="E22" i="7" s="1"/>
  <c r="D23" i="7"/>
  <c r="D22" i="7" s="1"/>
  <c r="E14" i="7"/>
  <c r="D14" i="7"/>
  <c r="C1546" i="1" s="1"/>
  <c r="J1546" i="1" s="1"/>
  <c r="E7" i="7"/>
  <c r="D7" i="7"/>
  <c r="E6"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D219" i="5"/>
  <c r="F219" i="5" s="1"/>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H335" i="9" s="1"/>
  <c r="D180" i="5"/>
  <c r="D177" i="5" s="1"/>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E584" i="4" s="1"/>
  <c r="D589" i="4"/>
  <c r="F588" i="4"/>
  <c r="F587" i="4"/>
  <c r="F586" i="4"/>
  <c r="E585" i="4"/>
  <c r="D585" i="4"/>
  <c r="D584" i="4" s="1"/>
  <c r="F584" i="4" s="1"/>
  <c r="F583" i="4"/>
  <c r="F582" i="4"/>
  <c r="E581" i="4"/>
  <c r="D581" i="4"/>
  <c r="F581" i="4" s="1"/>
  <c r="F580" i="4"/>
  <c r="F579" i="4"/>
  <c r="E578" i="4"/>
  <c r="D578" i="4"/>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E466" i="4" s="1"/>
  <c r="E430"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E426" i="4"/>
  <c r="E647" i="4" s="1"/>
  <c r="F647"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F372" i="4"/>
  <c r="F371" i="4"/>
  <c r="F370" i="4"/>
  <c r="F369" i="4"/>
  <c r="F368" i="4"/>
  <c r="F367" i="4"/>
  <c r="F366" i="4"/>
  <c r="E366" i="4"/>
  <c r="E361" i="4" s="1"/>
  <c r="E360"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E309" i="4" s="1"/>
  <c r="E308" i="4" s="1"/>
  <c r="E417"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D153" i="4" s="1"/>
  <c r="F151" i="4"/>
  <c r="F150" i="4"/>
  <c r="F149" i="4"/>
  <c r="F148" i="4"/>
  <c r="F147" i="4"/>
  <c r="F146" i="4"/>
  <c r="F145" i="4"/>
  <c r="F144" i="4"/>
  <c r="F143" i="4"/>
  <c r="F142" i="4"/>
  <c r="E141" i="4"/>
  <c r="D141" i="4"/>
  <c r="E140" i="4"/>
  <c r="F139" i="4"/>
  <c r="F138" i="4"/>
  <c r="F137" i="4"/>
  <c r="F136" i="4"/>
  <c r="E135" i="4"/>
  <c r="E134" i="4" s="1"/>
  <c r="D135" i="4"/>
  <c r="D134" i="4" s="1"/>
  <c r="C130" i="1" s="1"/>
  <c r="H130" i="1" s="1"/>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G27" i="3"/>
  <c r="B27" i="3"/>
  <c r="G25" i="3"/>
  <c r="B25" i="3"/>
  <c r="G24" i="3"/>
  <c r="B24" i="3"/>
  <c r="G23" i="3"/>
  <c r="B23" i="3"/>
  <c r="I22" i="3"/>
  <c r="G22" i="3"/>
  <c r="B22" i="3"/>
  <c r="G20" i="3"/>
  <c r="B20" i="3"/>
  <c r="G19" i="3"/>
  <c r="B19" i="3"/>
  <c r="G18" i="3"/>
  <c r="B18" i="3"/>
  <c r="G17" i="3"/>
  <c r="B17" i="3"/>
  <c r="H10" i="3" a="1"/>
  <c r="H10" i="3" s="1"/>
  <c r="L3" i="9" s="1"/>
  <c r="H1685" i="1"/>
  <c r="G1685" i="1"/>
  <c r="C1685" i="1"/>
  <c r="C1684" i="1"/>
  <c r="C1683" i="1"/>
  <c r="H1682" i="1"/>
  <c r="C1682" i="1"/>
  <c r="G1682" i="1" s="1"/>
  <c r="H1681" i="1"/>
  <c r="G1681" i="1"/>
  <c r="C1681" i="1"/>
  <c r="C1680" i="1"/>
  <c r="C1679" i="1"/>
  <c r="H1678" i="1"/>
  <c r="C1678" i="1"/>
  <c r="G1678" i="1" s="1"/>
  <c r="H1677" i="1"/>
  <c r="G1677" i="1"/>
  <c r="C1677" i="1"/>
  <c r="C1676" i="1"/>
  <c r="C1675" i="1"/>
  <c r="H1674" i="1"/>
  <c r="C1674" i="1"/>
  <c r="G1674" i="1" s="1"/>
  <c r="H1673" i="1"/>
  <c r="G1673" i="1"/>
  <c r="C1673" i="1"/>
  <c r="C1672" i="1"/>
  <c r="C1671" i="1"/>
  <c r="H1670" i="1"/>
  <c r="C1670" i="1"/>
  <c r="G1670" i="1" s="1"/>
  <c r="H1669" i="1"/>
  <c r="G1669" i="1"/>
  <c r="C1669" i="1"/>
  <c r="C1668" i="1"/>
  <c r="C1667" i="1"/>
  <c r="H1666" i="1"/>
  <c r="C1666" i="1"/>
  <c r="G1666" i="1" s="1"/>
  <c r="H1665" i="1"/>
  <c r="G1665" i="1"/>
  <c r="C1665" i="1"/>
  <c r="C1664" i="1"/>
  <c r="C1663" i="1"/>
  <c r="H1662" i="1"/>
  <c r="C1662" i="1"/>
  <c r="G1662" i="1" s="1"/>
  <c r="H1661" i="1"/>
  <c r="G1661" i="1"/>
  <c r="C1661" i="1"/>
  <c r="C1660" i="1"/>
  <c r="C1659" i="1"/>
  <c r="H1658" i="1"/>
  <c r="C1658" i="1"/>
  <c r="G1658" i="1" s="1"/>
  <c r="H1657" i="1"/>
  <c r="G1657" i="1"/>
  <c r="C1657" i="1"/>
  <c r="C1656" i="1"/>
  <c r="C1655" i="1"/>
  <c r="H1654" i="1"/>
  <c r="G1654" i="1"/>
  <c r="C1654" i="1"/>
  <c r="H1653" i="1"/>
  <c r="G1653" i="1"/>
  <c r="C1653" i="1"/>
  <c r="G1652" i="1"/>
  <c r="C1652" i="1"/>
  <c r="H1652" i="1" s="1"/>
  <c r="C1651" i="1"/>
  <c r="H1650" i="1"/>
  <c r="C1650" i="1"/>
  <c r="G1650" i="1" s="1"/>
  <c r="H1649" i="1"/>
  <c r="G1649" i="1"/>
  <c r="C1649" i="1"/>
  <c r="C1647" i="1"/>
  <c r="H1646" i="1"/>
  <c r="G1646" i="1"/>
  <c r="C1646" i="1"/>
  <c r="H1645" i="1"/>
  <c r="G1645" i="1"/>
  <c r="C1645" i="1"/>
  <c r="C1644" i="1"/>
  <c r="C1643" i="1"/>
  <c r="H1642" i="1"/>
  <c r="G1642" i="1"/>
  <c r="C1642" i="1"/>
  <c r="H1641" i="1"/>
  <c r="G1641" i="1"/>
  <c r="C1641" i="1"/>
  <c r="G1640" i="1"/>
  <c r="C1640" i="1"/>
  <c r="H1640" i="1" s="1"/>
  <c r="C1639" i="1"/>
  <c r="H1638" i="1"/>
  <c r="G1638" i="1"/>
  <c r="C1638" i="1"/>
  <c r="H1637" i="1"/>
  <c r="G1637" i="1"/>
  <c r="C1637" i="1"/>
  <c r="C1636" i="1"/>
  <c r="C1635" i="1"/>
  <c r="H1634" i="1"/>
  <c r="G1634" i="1"/>
  <c r="C1634" i="1"/>
  <c r="H1633" i="1"/>
  <c r="G1633" i="1"/>
  <c r="C1633" i="1"/>
  <c r="G1632" i="1"/>
  <c r="C1632" i="1"/>
  <c r="H1632" i="1" s="1"/>
  <c r="C1631" i="1"/>
  <c r="H1630" i="1"/>
  <c r="G1630" i="1"/>
  <c r="C1630" i="1"/>
  <c r="H1629" i="1"/>
  <c r="G1629" i="1"/>
  <c r="C1629" i="1"/>
  <c r="C1628" i="1"/>
  <c r="H1626" i="1"/>
  <c r="G1626" i="1"/>
  <c r="C1626" i="1"/>
  <c r="H1625" i="1"/>
  <c r="G1625" i="1"/>
  <c r="C1625" i="1"/>
  <c r="G1624" i="1"/>
  <c r="C1624" i="1"/>
  <c r="H1624" i="1" s="1"/>
  <c r="C1623" i="1"/>
  <c r="H1622" i="1"/>
  <c r="G1622" i="1"/>
  <c r="C1622" i="1"/>
  <c r="C1619" i="1"/>
  <c r="H1618" i="1"/>
  <c r="G1618" i="1"/>
  <c r="C1618" i="1"/>
  <c r="H1617" i="1"/>
  <c r="G1617" i="1"/>
  <c r="C1617" i="1"/>
  <c r="C1616" i="1"/>
  <c r="C1615" i="1"/>
  <c r="H1614" i="1"/>
  <c r="G1614" i="1"/>
  <c r="C1614" i="1"/>
  <c r="H1613" i="1"/>
  <c r="G1613" i="1"/>
  <c r="C1613" i="1"/>
  <c r="G1612" i="1"/>
  <c r="C1612" i="1"/>
  <c r="H1612" i="1" s="1"/>
  <c r="C1611" i="1"/>
  <c r="H1610" i="1"/>
  <c r="G1610" i="1"/>
  <c r="C1610" i="1"/>
  <c r="H1609" i="1"/>
  <c r="G1609" i="1"/>
  <c r="C1609" i="1"/>
  <c r="C1608" i="1"/>
  <c r="C1607" i="1"/>
  <c r="H1606" i="1"/>
  <c r="G1606" i="1"/>
  <c r="C1606" i="1"/>
  <c r="H1605" i="1"/>
  <c r="G1605" i="1"/>
  <c r="C1605" i="1"/>
  <c r="G1604" i="1"/>
  <c r="C1604" i="1"/>
  <c r="H1604" i="1" s="1"/>
  <c r="C1603" i="1"/>
  <c r="H1602" i="1"/>
  <c r="G1602" i="1"/>
  <c r="C1602" i="1"/>
  <c r="H1601" i="1"/>
  <c r="G1601" i="1"/>
  <c r="C1601" i="1"/>
  <c r="C1600" i="1"/>
  <c r="C1599" i="1"/>
  <c r="H1598" i="1"/>
  <c r="G1598" i="1"/>
  <c r="C1598" i="1"/>
  <c r="H1597" i="1"/>
  <c r="G1597" i="1"/>
  <c r="C1597" i="1"/>
  <c r="G1596" i="1"/>
  <c r="C1596" i="1"/>
  <c r="H1596" i="1" s="1"/>
  <c r="C1595" i="1"/>
  <c r="H1594" i="1"/>
  <c r="G1594" i="1"/>
  <c r="C1594" i="1"/>
  <c r="H1593" i="1"/>
  <c r="G1593" i="1"/>
  <c r="C1593" i="1"/>
  <c r="C1592" i="1"/>
  <c r="C1591" i="1"/>
  <c r="H1590" i="1"/>
  <c r="G1590" i="1"/>
  <c r="C1590" i="1"/>
  <c r="H1589" i="1"/>
  <c r="G1589" i="1"/>
  <c r="C1589" i="1"/>
  <c r="G1588" i="1"/>
  <c r="C1588" i="1"/>
  <c r="H1588" i="1" s="1"/>
  <c r="C1587" i="1"/>
  <c r="H1586" i="1"/>
  <c r="C1586" i="1"/>
  <c r="G1586" i="1" s="1"/>
  <c r="H1585" i="1"/>
  <c r="G1585" i="1"/>
  <c r="C1585" i="1"/>
  <c r="G1584" i="1"/>
  <c r="C1584" i="1"/>
  <c r="H1584" i="1" s="1"/>
  <c r="C1583" i="1"/>
  <c r="H1581" i="1"/>
  <c r="G1581" i="1"/>
  <c r="C1581" i="1"/>
  <c r="D1580" i="1"/>
  <c r="C1580" i="1"/>
  <c r="J1579" i="1"/>
  <c r="G1579" i="1"/>
  <c r="D1579" i="1"/>
  <c r="C1579" i="1"/>
  <c r="H1579" i="1" s="1"/>
  <c r="D1578" i="1"/>
  <c r="C1578" i="1"/>
  <c r="J1577" i="1"/>
  <c r="G1577" i="1"/>
  <c r="D1577" i="1"/>
  <c r="C1577" i="1"/>
  <c r="H1577" i="1" s="1"/>
  <c r="D1576" i="1"/>
  <c r="G1576" i="1" s="1"/>
  <c r="C1576" i="1"/>
  <c r="H1575" i="1"/>
  <c r="D1575" i="1"/>
  <c r="C1575" i="1"/>
  <c r="J1574" i="1"/>
  <c r="D1574" i="1"/>
  <c r="G1574" i="1" s="1"/>
  <c r="C1574" i="1"/>
  <c r="H1573" i="1"/>
  <c r="D1573" i="1"/>
  <c r="C1573" i="1"/>
  <c r="D1572" i="1"/>
  <c r="G1572" i="1" s="1"/>
  <c r="C1572" i="1"/>
  <c r="G1571" i="1"/>
  <c r="D1571" i="1"/>
  <c r="C1571" i="1"/>
  <c r="H1571" i="1" s="1"/>
  <c r="D1570" i="1"/>
  <c r="G1570" i="1" s="1"/>
  <c r="C1570" i="1"/>
  <c r="D1569" i="1"/>
  <c r="C1569" i="1"/>
  <c r="J1568" i="1"/>
  <c r="D1568" i="1"/>
  <c r="G1568" i="1" s="1"/>
  <c r="C1568" i="1"/>
  <c r="D1567" i="1"/>
  <c r="C1567" i="1"/>
  <c r="J1566" i="1"/>
  <c r="D1566" i="1"/>
  <c r="G1566" i="1" s="1"/>
  <c r="C1566" i="1"/>
  <c r="D1565" i="1"/>
  <c r="C1565" i="1"/>
  <c r="J1564" i="1"/>
  <c r="D1564" i="1"/>
  <c r="G1564" i="1" s="1"/>
  <c r="C1564" i="1"/>
  <c r="D1563" i="1"/>
  <c r="C1563" i="1"/>
  <c r="D1562" i="1"/>
  <c r="C1562" i="1"/>
  <c r="J1561" i="1"/>
  <c r="G1561" i="1"/>
  <c r="D1561" i="1"/>
  <c r="C1561" i="1"/>
  <c r="H1561" i="1" s="1"/>
  <c r="D1560" i="1"/>
  <c r="C1560" i="1"/>
  <c r="J1559" i="1"/>
  <c r="G1559" i="1"/>
  <c r="D1559" i="1"/>
  <c r="C1559" i="1"/>
  <c r="H1559" i="1" s="1"/>
  <c r="H1558" i="1"/>
  <c r="D1558" i="1"/>
  <c r="C1558" i="1"/>
  <c r="J1557" i="1"/>
  <c r="G1557" i="1"/>
  <c r="I1557" i="1" s="1"/>
  <c r="D1557" i="1"/>
  <c r="C1557" i="1"/>
  <c r="H1557" i="1" s="1"/>
  <c r="D1556" i="1"/>
  <c r="C1556" i="1"/>
  <c r="H1556" i="1" s="1"/>
  <c r="H1555" i="1"/>
  <c r="D1555" i="1"/>
  <c r="C1555" i="1"/>
  <c r="G1555" i="1" s="1"/>
  <c r="H1554" i="1"/>
  <c r="D1554" i="1"/>
  <c r="C1554" i="1"/>
  <c r="G1554" i="1" s="1"/>
  <c r="G1553" i="1"/>
  <c r="I1553" i="1" s="1"/>
  <c r="D1553" i="1"/>
  <c r="J1553" i="1" s="1"/>
  <c r="C1553" i="1"/>
  <c r="H1553" i="1" s="1"/>
  <c r="D1552" i="1"/>
  <c r="C1552" i="1"/>
  <c r="H1552" i="1" s="1"/>
  <c r="G1551" i="1"/>
  <c r="D1551" i="1"/>
  <c r="J1551" i="1" s="1"/>
  <c r="C1551" i="1"/>
  <c r="H1551" i="1" s="1"/>
  <c r="H1550" i="1"/>
  <c r="D1550" i="1"/>
  <c r="C1550" i="1"/>
  <c r="G1549" i="1"/>
  <c r="I1549" i="1" s="1"/>
  <c r="D1549" i="1"/>
  <c r="J1549" i="1" s="1"/>
  <c r="C1549" i="1"/>
  <c r="H1549" i="1" s="1"/>
  <c r="D1548" i="1"/>
  <c r="C1548" i="1"/>
  <c r="H1548" i="1" s="1"/>
  <c r="G1547" i="1"/>
  <c r="D1547" i="1"/>
  <c r="J1547" i="1" s="1"/>
  <c r="C1547" i="1"/>
  <c r="H1547" i="1" s="1"/>
  <c r="H1546" i="1"/>
  <c r="G1546" i="1"/>
  <c r="D1546" i="1"/>
  <c r="J1545" i="1"/>
  <c r="D1545" i="1"/>
  <c r="C1545" i="1"/>
  <c r="H1544" i="1"/>
  <c r="G1544" i="1"/>
  <c r="D1544" i="1"/>
  <c r="C1544" i="1"/>
  <c r="J1544" i="1" s="1"/>
  <c r="D1543" i="1"/>
  <c r="J1543" i="1" s="1"/>
  <c r="C1543" i="1"/>
  <c r="H1542" i="1"/>
  <c r="G1542" i="1"/>
  <c r="D1542" i="1"/>
  <c r="C1542" i="1"/>
  <c r="J1542" i="1" s="1"/>
  <c r="J1541" i="1"/>
  <c r="D1541" i="1"/>
  <c r="C1541" i="1"/>
  <c r="H1540" i="1"/>
  <c r="G1540" i="1"/>
  <c r="D1540" i="1"/>
  <c r="C1540" i="1"/>
  <c r="J1540" i="1" s="1"/>
  <c r="H1539" i="1"/>
  <c r="G1539" i="1"/>
  <c r="D1539" i="1"/>
  <c r="C1539" i="1"/>
  <c r="D1538" i="1"/>
  <c r="G1535" i="1"/>
  <c r="D1535" i="1"/>
  <c r="C1535" i="1"/>
  <c r="H1535" i="1" s="1"/>
  <c r="G1534" i="1"/>
  <c r="D1534" i="1"/>
  <c r="C1534" i="1"/>
  <c r="H1534" i="1" s="1"/>
  <c r="D1533" i="1"/>
  <c r="C1533" i="1"/>
  <c r="H1533" i="1" s="1"/>
  <c r="D1532" i="1"/>
  <c r="C1532" i="1"/>
  <c r="G1531" i="1"/>
  <c r="D1531" i="1"/>
  <c r="C1531" i="1"/>
  <c r="H1531" i="1" s="1"/>
  <c r="G1530" i="1"/>
  <c r="D1530" i="1"/>
  <c r="C1530" i="1"/>
  <c r="H1530" i="1" s="1"/>
  <c r="D1529" i="1"/>
  <c r="C1529" i="1"/>
  <c r="H1529" i="1" s="1"/>
  <c r="D1528" i="1"/>
  <c r="C1528" i="1"/>
  <c r="G1527" i="1"/>
  <c r="D1527" i="1"/>
  <c r="C1527" i="1"/>
  <c r="H1527" i="1" s="1"/>
  <c r="G1526" i="1"/>
  <c r="D1526" i="1"/>
  <c r="C1526" i="1"/>
  <c r="H1526" i="1" s="1"/>
  <c r="D1525" i="1"/>
  <c r="C1525" i="1"/>
  <c r="H1525" i="1" s="1"/>
  <c r="D1524" i="1"/>
  <c r="C1524" i="1"/>
  <c r="G1523" i="1"/>
  <c r="D1523" i="1"/>
  <c r="C1523" i="1"/>
  <c r="H1523" i="1" s="1"/>
  <c r="G1522" i="1"/>
  <c r="D1522" i="1"/>
  <c r="C1522" i="1"/>
  <c r="H1522" i="1" s="1"/>
  <c r="D1521" i="1"/>
  <c r="C1521" i="1"/>
  <c r="H1521" i="1" s="1"/>
  <c r="D1520" i="1"/>
  <c r="C1520" i="1"/>
  <c r="G1519" i="1"/>
  <c r="D1519" i="1"/>
  <c r="C1519" i="1"/>
  <c r="H1519" i="1" s="1"/>
  <c r="G1518" i="1"/>
  <c r="D1518" i="1"/>
  <c r="C1518" i="1"/>
  <c r="H1518" i="1" s="1"/>
  <c r="D1517" i="1"/>
  <c r="C1517" i="1"/>
  <c r="H1517" i="1" s="1"/>
  <c r="D1516" i="1"/>
  <c r="C1516" i="1"/>
  <c r="G1515" i="1"/>
  <c r="D1515" i="1"/>
  <c r="C1515" i="1"/>
  <c r="H1515" i="1" s="1"/>
  <c r="G1514" i="1"/>
  <c r="D1514" i="1"/>
  <c r="C1514" i="1"/>
  <c r="H1514" i="1" s="1"/>
  <c r="D1513" i="1"/>
  <c r="C1513" i="1"/>
  <c r="H1513" i="1" s="1"/>
  <c r="D1512" i="1"/>
  <c r="C1512" i="1"/>
  <c r="G1511" i="1"/>
  <c r="D1511" i="1"/>
  <c r="C1511" i="1"/>
  <c r="H1511" i="1" s="1"/>
  <c r="G1510" i="1"/>
  <c r="D1510" i="1"/>
  <c r="C1510" i="1"/>
  <c r="H1510" i="1" s="1"/>
  <c r="D1509" i="1"/>
  <c r="D1508" i="1"/>
  <c r="C1508" i="1"/>
  <c r="G1507" i="1"/>
  <c r="D1507" i="1"/>
  <c r="C1507" i="1"/>
  <c r="H1507" i="1" s="1"/>
  <c r="G1506" i="1"/>
  <c r="D1506" i="1"/>
  <c r="C1506" i="1"/>
  <c r="H1506" i="1" s="1"/>
  <c r="D1505" i="1"/>
  <c r="C1505" i="1"/>
  <c r="H1505" i="1" s="1"/>
  <c r="D1504" i="1"/>
  <c r="C1504" i="1"/>
  <c r="G1503" i="1"/>
  <c r="D1503" i="1"/>
  <c r="C1503" i="1"/>
  <c r="H1503" i="1" s="1"/>
  <c r="G1502" i="1"/>
  <c r="D1502" i="1"/>
  <c r="C1502" i="1"/>
  <c r="H1502" i="1" s="1"/>
  <c r="D1501" i="1"/>
  <c r="C1501" i="1"/>
  <c r="H1501" i="1" s="1"/>
  <c r="D1500" i="1"/>
  <c r="C1500" i="1"/>
  <c r="G1499" i="1"/>
  <c r="D1499" i="1"/>
  <c r="C1499" i="1"/>
  <c r="H1499" i="1" s="1"/>
  <c r="G1498" i="1"/>
  <c r="D1498" i="1"/>
  <c r="C1498" i="1"/>
  <c r="H1498" i="1" s="1"/>
  <c r="D1497" i="1"/>
  <c r="C1497" i="1"/>
  <c r="H1497" i="1" s="1"/>
  <c r="D1496" i="1"/>
  <c r="C1496" i="1"/>
  <c r="G1495" i="1"/>
  <c r="D1495" i="1"/>
  <c r="C1495" i="1"/>
  <c r="H1495" i="1" s="1"/>
  <c r="G1494" i="1"/>
  <c r="D1494" i="1"/>
  <c r="C1494" i="1"/>
  <c r="H1494" i="1" s="1"/>
  <c r="D1493" i="1"/>
  <c r="C1493" i="1"/>
  <c r="H1493" i="1" s="1"/>
  <c r="D1492" i="1"/>
  <c r="C1492" i="1"/>
  <c r="G1491" i="1"/>
  <c r="D1491" i="1"/>
  <c r="C1491" i="1"/>
  <c r="H1491" i="1" s="1"/>
  <c r="G1490" i="1"/>
  <c r="D1490" i="1"/>
  <c r="C1490" i="1"/>
  <c r="H1490" i="1" s="1"/>
  <c r="D1489" i="1"/>
  <c r="C1489" i="1"/>
  <c r="H1489" i="1" s="1"/>
  <c r="D1488" i="1"/>
  <c r="C1488" i="1"/>
  <c r="G1487" i="1"/>
  <c r="D1487" i="1"/>
  <c r="C1487" i="1"/>
  <c r="H1487" i="1" s="1"/>
  <c r="G1486" i="1"/>
  <c r="D1486" i="1"/>
  <c r="C1486" i="1"/>
  <c r="H1486" i="1" s="1"/>
  <c r="D1485" i="1"/>
  <c r="C1485" i="1"/>
  <c r="H1485" i="1" s="1"/>
  <c r="D1484" i="1"/>
  <c r="G1483" i="1"/>
  <c r="D1483" i="1"/>
  <c r="C1483" i="1"/>
  <c r="H1483" i="1" s="1"/>
  <c r="G1482" i="1"/>
  <c r="D1482" i="1"/>
  <c r="C1482" i="1"/>
  <c r="H1482" i="1" s="1"/>
  <c r="D1481" i="1"/>
  <c r="C1481" i="1"/>
  <c r="H1481" i="1" s="1"/>
  <c r="D1480" i="1"/>
  <c r="C1480" i="1"/>
  <c r="G1479" i="1"/>
  <c r="D1479" i="1"/>
  <c r="C1479" i="1"/>
  <c r="H1479" i="1" s="1"/>
  <c r="G1478" i="1"/>
  <c r="D1478" i="1"/>
  <c r="C1478" i="1"/>
  <c r="H1478" i="1" s="1"/>
  <c r="D1477" i="1"/>
  <c r="C1477" i="1"/>
  <c r="H1477" i="1" s="1"/>
  <c r="D1476" i="1"/>
  <c r="C1476" i="1"/>
  <c r="G1475" i="1"/>
  <c r="D1475" i="1"/>
  <c r="C1475" i="1"/>
  <c r="H1475" i="1" s="1"/>
  <c r="G1474" i="1"/>
  <c r="D1474" i="1"/>
  <c r="C1474" i="1"/>
  <c r="H1474" i="1" s="1"/>
  <c r="D1473" i="1"/>
  <c r="C1473" i="1"/>
  <c r="H1473" i="1" s="1"/>
  <c r="D1472" i="1"/>
  <c r="C1472" i="1"/>
  <c r="G1471" i="1"/>
  <c r="D1471" i="1"/>
  <c r="C1471" i="1"/>
  <c r="H1471" i="1" s="1"/>
  <c r="G1470" i="1"/>
  <c r="D1470" i="1"/>
  <c r="C1470" i="1"/>
  <c r="H1470" i="1" s="1"/>
  <c r="D1469" i="1"/>
  <c r="C1469" i="1"/>
  <c r="H1469" i="1" s="1"/>
  <c r="D1468" i="1"/>
  <c r="C1468" i="1"/>
  <c r="G1467" i="1"/>
  <c r="D1467" i="1"/>
  <c r="C1467" i="1"/>
  <c r="H1467" i="1" s="1"/>
  <c r="G1466" i="1"/>
  <c r="D1466" i="1"/>
  <c r="C1466" i="1"/>
  <c r="H1466" i="1" s="1"/>
  <c r="D1465" i="1"/>
  <c r="C1465" i="1"/>
  <c r="H1465" i="1" s="1"/>
  <c r="D1464" i="1"/>
  <c r="C1464" i="1"/>
  <c r="G1463" i="1"/>
  <c r="D1463" i="1"/>
  <c r="C1463" i="1"/>
  <c r="H1463" i="1" s="1"/>
  <c r="G1462" i="1"/>
  <c r="D1462" i="1"/>
  <c r="C1462" i="1"/>
  <c r="H1462" i="1" s="1"/>
  <c r="D1461" i="1"/>
  <c r="C1461" i="1"/>
  <c r="H1461" i="1" s="1"/>
  <c r="D1460" i="1"/>
  <c r="C1460" i="1"/>
  <c r="G1459" i="1"/>
  <c r="D1459" i="1"/>
  <c r="C1459" i="1"/>
  <c r="H1459" i="1" s="1"/>
  <c r="G1458" i="1"/>
  <c r="D1458" i="1"/>
  <c r="C1458" i="1"/>
  <c r="H1458" i="1" s="1"/>
  <c r="D1457" i="1"/>
  <c r="C1457" i="1"/>
  <c r="H1457" i="1" s="1"/>
  <c r="D1456" i="1"/>
  <c r="C1456" i="1"/>
  <c r="G1455" i="1"/>
  <c r="D1455" i="1"/>
  <c r="C1455" i="1"/>
  <c r="H1455" i="1" s="1"/>
  <c r="G1454" i="1"/>
  <c r="D1454" i="1"/>
  <c r="C1454" i="1"/>
  <c r="H1454" i="1" s="1"/>
  <c r="D1453" i="1"/>
  <c r="C1453" i="1"/>
  <c r="H1453" i="1" s="1"/>
  <c r="D1452" i="1"/>
  <c r="C1452" i="1"/>
  <c r="G1451" i="1"/>
  <c r="D1451" i="1"/>
  <c r="C1451" i="1"/>
  <c r="H1451" i="1" s="1"/>
  <c r="G1450" i="1"/>
  <c r="D1450" i="1"/>
  <c r="C1450" i="1"/>
  <c r="H1450" i="1" s="1"/>
  <c r="D1449" i="1"/>
  <c r="C1449" i="1"/>
  <c r="H1449" i="1" s="1"/>
  <c r="D1448" i="1"/>
  <c r="C1448" i="1"/>
  <c r="G1447" i="1"/>
  <c r="D1447" i="1"/>
  <c r="C1447" i="1"/>
  <c r="H1447" i="1" s="1"/>
  <c r="G1446" i="1"/>
  <c r="D1446" i="1"/>
  <c r="C1446" i="1"/>
  <c r="H1446" i="1" s="1"/>
  <c r="D1445" i="1"/>
  <c r="C1445" i="1"/>
  <c r="H1445" i="1" s="1"/>
  <c r="D1444" i="1"/>
  <c r="C1444" i="1"/>
  <c r="G1443" i="1"/>
  <c r="D1443" i="1"/>
  <c r="C1443" i="1"/>
  <c r="H1443" i="1" s="1"/>
  <c r="G1442" i="1"/>
  <c r="D1442" i="1"/>
  <c r="C1442" i="1"/>
  <c r="H1442" i="1" s="1"/>
  <c r="D1441" i="1"/>
  <c r="C1441" i="1"/>
  <c r="H1441" i="1" s="1"/>
  <c r="D1440" i="1"/>
  <c r="C1440" i="1"/>
  <c r="G1439" i="1"/>
  <c r="D1439" i="1"/>
  <c r="C1439" i="1"/>
  <c r="H1439" i="1" s="1"/>
  <c r="G1438" i="1"/>
  <c r="D1438" i="1"/>
  <c r="C1438" i="1"/>
  <c r="H1438" i="1" s="1"/>
  <c r="D1437" i="1"/>
  <c r="C1437" i="1"/>
  <c r="H1437" i="1" s="1"/>
  <c r="D1436" i="1"/>
  <c r="C1436" i="1"/>
  <c r="G1435" i="1"/>
  <c r="D1435" i="1"/>
  <c r="C1435" i="1"/>
  <c r="H1435" i="1" s="1"/>
  <c r="G1434" i="1"/>
  <c r="D1434" i="1"/>
  <c r="C1434" i="1"/>
  <c r="H1434" i="1" s="1"/>
  <c r="D1433" i="1"/>
  <c r="C1433" i="1"/>
  <c r="H1433" i="1" s="1"/>
  <c r="D1432" i="1"/>
  <c r="C1432" i="1"/>
  <c r="G1431" i="1"/>
  <c r="D1431" i="1"/>
  <c r="C1431" i="1"/>
  <c r="H1431" i="1" s="1"/>
  <c r="D1430" i="1"/>
  <c r="D1429" i="1"/>
  <c r="C1429" i="1"/>
  <c r="H1429" i="1" s="1"/>
  <c r="D1428" i="1"/>
  <c r="C1428" i="1"/>
  <c r="G1427" i="1"/>
  <c r="D1427" i="1"/>
  <c r="C1427" i="1"/>
  <c r="H1427" i="1" s="1"/>
  <c r="G1426" i="1"/>
  <c r="D1426" i="1"/>
  <c r="C1426" i="1"/>
  <c r="H1426" i="1" s="1"/>
  <c r="D1425" i="1"/>
  <c r="C1425" i="1"/>
  <c r="H1425" i="1" s="1"/>
  <c r="D1424" i="1"/>
  <c r="C1424" i="1"/>
  <c r="G1423" i="1"/>
  <c r="D1423" i="1"/>
  <c r="C1423" i="1"/>
  <c r="H1423" i="1" s="1"/>
  <c r="G1422" i="1"/>
  <c r="D1422" i="1"/>
  <c r="C1422" i="1"/>
  <c r="H1422" i="1" s="1"/>
  <c r="D1421" i="1"/>
  <c r="C1421" i="1"/>
  <c r="H1421" i="1" s="1"/>
  <c r="D1420" i="1"/>
  <c r="C1420" i="1"/>
  <c r="G1419" i="1"/>
  <c r="D1419" i="1"/>
  <c r="C1419" i="1"/>
  <c r="H1419" i="1" s="1"/>
  <c r="G1418" i="1"/>
  <c r="D1418" i="1"/>
  <c r="C1418" i="1"/>
  <c r="H1418" i="1" s="1"/>
  <c r="D1417" i="1"/>
  <c r="C1417" i="1"/>
  <c r="H1417" i="1" s="1"/>
  <c r="D1416" i="1"/>
  <c r="C1416" i="1"/>
  <c r="G1415" i="1"/>
  <c r="D1415" i="1"/>
  <c r="C1415" i="1"/>
  <c r="H1415" i="1" s="1"/>
  <c r="G1414" i="1"/>
  <c r="D1414" i="1"/>
  <c r="C1414" i="1"/>
  <c r="H1414" i="1" s="1"/>
  <c r="D1413" i="1"/>
  <c r="C1413" i="1"/>
  <c r="H1413" i="1" s="1"/>
  <c r="D1412" i="1"/>
  <c r="C1412" i="1"/>
  <c r="G1411" i="1"/>
  <c r="D1411" i="1"/>
  <c r="C1411" i="1"/>
  <c r="H1411" i="1" s="1"/>
  <c r="G1410" i="1"/>
  <c r="D1410" i="1"/>
  <c r="C1410" i="1"/>
  <c r="H1410" i="1" s="1"/>
  <c r="D1409" i="1"/>
  <c r="C1409" i="1"/>
  <c r="H1409" i="1" s="1"/>
  <c r="D1408" i="1"/>
  <c r="C1408" i="1"/>
  <c r="G1407" i="1"/>
  <c r="D1407" i="1"/>
  <c r="C1407" i="1"/>
  <c r="H1407" i="1" s="1"/>
  <c r="G1406" i="1"/>
  <c r="D1406" i="1"/>
  <c r="C1406" i="1"/>
  <c r="H1406" i="1" s="1"/>
  <c r="D1405" i="1"/>
  <c r="C1405" i="1"/>
  <c r="H1405" i="1" s="1"/>
  <c r="D1404" i="1"/>
  <c r="C1404" i="1"/>
  <c r="G1403" i="1"/>
  <c r="D1403" i="1"/>
  <c r="C1403" i="1"/>
  <c r="H1403" i="1" s="1"/>
  <c r="G1402" i="1"/>
  <c r="D1402" i="1"/>
  <c r="C1402" i="1"/>
  <c r="H1402" i="1" s="1"/>
  <c r="D1401" i="1"/>
  <c r="C1401" i="1"/>
  <c r="H1401" i="1" s="1"/>
  <c r="G1399" i="1"/>
  <c r="D1399" i="1"/>
  <c r="C1399" i="1"/>
  <c r="H1399" i="1" s="1"/>
  <c r="D1398" i="1"/>
  <c r="C1398" i="1"/>
  <c r="H1398" i="1" s="1"/>
  <c r="D1397" i="1"/>
  <c r="C1397" i="1"/>
  <c r="G1396" i="1"/>
  <c r="D1396" i="1"/>
  <c r="C1396" i="1"/>
  <c r="H1396" i="1" s="1"/>
  <c r="G1395" i="1"/>
  <c r="D1395" i="1"/>
  <c r="C1395" i="1"/>
  <c r="H1395" i="1" s="1"/>
  <c r="D1394" i="1"/>
  <c r="C1394" i="1"/>
  <c r="H1394" i="1" s="1"/>
  <c r="D1393" i="1"/>
  <c r="C1393" i="1"/>
  <c r="G1392" i="1"/>
  <c r="D1392" i="1"/>
  <c r="C1392" i="1"/>
  <c r="H1392" i="1" s="1"/>
  <c r="G1391" i="1"/>
  <c r="D1391" i="1"/>
  <c r="C1391" i="1"/>
  <c r="H1391" i="1" s="1"/>
  <c r="D1390" i="1"/>
  <c r="C1390" i="1"/>
  <c r="H1390" i="1" s="1"/>
  <c r="D1389" i="1"/>
  <c r="C1389" i="1"/>
  <c r="G1388" i="1"/>
  <c r="D1388" i="1"/>
  <c r="C1388" i="1"/>
  <c r="H1388" i="1" s="1"/>
  <c r="G1387" i="1"/>
  <c r="D1387" i="1"/>
  <c r="C1387" i="1"/>
  <c r="H1387" i="1" s="1"/>
  <c r="D1386" i="1"/>
  <c r="C1386" i="1"/>
  <c r="H1386" i="1" s="1"/>
  <c r="D1385" i="1"/>
  <c r="C1385" i="1"/>
  <c r="G1384" i="1"/>
  <c r="D1384" i="1"/>
  <c r="C1384" i="1"/>
  <c r="H1384" i="1" s="1"/>
  <c r="G1383" i="1"/>
  <c r="D1383" i="1"/>
  <c r="C1383" i="1"/>
  <c r="H1383" i="1" s="1"/>
  <c r="D1382" i="1"/>
  <c r="C1382" i="1"/>
  <c r="H1382" i="1" s="1"/>
  <c r="D1381" i="1"/>
  <c r="C1381" i="1"/>
  <c r="D1380" i="1"/>
  <c r="C1380" i="1"/>
  <c r="H1380" i="1" s="1"/>
  <c r="G1379" i="1"/>
  <c r="D1379" i="1"/>
  <c r="C1379" i="1"/>
  <c r="H1379" i="1" s="1"/>
  <c r="G1378" i="1"/>
  <c r="D1378" i="1"/>
  <c r="C1378" i="1"/>
  <c r="H1378" i="1" s="1"/>
  <c r="D1377" i="1"/>
  <c r="C1377" i="1"/>
  <c r="G1376" i="1"/>
  <c r="D1376" i="1"/>
  <c r="C1376" i="1"/>
  <c r="H1376" i="1" s="1"/>
  <c r="G1375" i="1"/>
  <c r="D1375" i="1"/>
  <c r="C1375" i="1"/>
  <c r="H1375" i="1" s="1"/>
  <c r="D1374" i="1"/>
  <c r="C1374" i="1"/>
  <c r="H1374" i="1" s="1"/>
  <c r="D1373" i="1"/>
  <c r="C1373" i="1"/>
  <c r="G1372" i="1"/>
  <c r="D1372" i="1"/>
  <c r="C1372" i="1"/>
  <c r="H1372" i="1" s="1"/>
  <c r="G1371" i="1"/>
  <c r="D1371" i="1"/>
  <c r="C1371" i="1"/>
  <c r="H1371" i="1" s="1"/>
  <c r="D1370" i="1"/>
  <c r="C1370" i="1"/>
  <c r="H1370" i="1" s="1"/>
  <c r="D1369" i="1"/>
  <c r="C1369" i="1"/>
  <c r="G1368" i="1"/>
  <c r="D1368" i="1"/>
  <c r="C1368" i="1"/>
  <c r="H1368" i="1" s="1"/>
  <c r="G1367" i="1"/>
  <c r="D1367" i="1"/>
  <c r="C1367" i="1"/>
  <c r="H1367" i="1" s="1"/>
  <c r="D1366" i="1"/>
  <c r="C1366" i="1"/>
  <c r="H1366" i="1" s="1"/>
  <c r="D1365" i="1"/>
  <c r="C1365" i="1"/>
  <c r="G1364" i="1"/>
  <c r="D1364" i="1"/>
  <c r="C1364" i="1"/>
  <c r="H1364" i="1" s="1"/>
  <c r="G1363" i="1"/>
  <c r="D1363" i="1"/>
  <c r="C1363" i="1"/>
  <c r="H1363" i="1" s="1"/>
  <c r="D1362" i="1"/>
  <c r="C1362" i="1"/>
  <c r="H1362" i="1" s="1"/>
  <c r="D1361" i="1"/>
  <c r="C1361" i="1"/>
  <c r="G1360" i="1"/>
  <c r="D1360" i="1"/>
  <c r="C1360" i="1"/>
  <c r="H1360" i="1" s="1"/>
  <c r="G1359" i="1"/>
  <c r="D1359" i="1"/>
  <c r="C1359" i="1"/>
  <c r="H1359" i="1" s="1"/>
  <c r="D1358" i="1"/>
  <c r="C1358" i="1"/>
  <c r="H1358" i="1" s="1"/>
  <c r="D1357" i="1"/>
  <c r="C1357" i="1"/>
  <c r="G1356" i="1"/>
  <c r="D1356" i="1"/>
  <c r="C1356" i="1"/>
  <c r="H1356" i="1" s="1"/>
  <c r="G1355" i="1"/>
  <c r="D1355" i="1"/>
  <c r="C1355" i="1"/>
  <c r="H1355" i="1" s="1"/>
  <c r="D1354" i="1"/>
  <c r="C1354" i="1"/>
  <c r="H1354" i="1" s="1"/>
  <c r="D1353" i="1"/>
  <c r="C1353" i="1"/>
  <c r="G1352" i="1"/>
  <c r="D1352" i="1"/>
  <c r="C1352" i="1"/>
  <c r="H1352" i="1" s="1"/>
  <c r="G1351" i="1"/>
  <c r="D1351" i="1"/>
  <c r="C1351" i="1"/>
  <c r="H1351" i="1" s="1"/>
  <c r="D1350" i="1"/>
  <c r="C1350" i="1"/>
  <c r="H1350" i="1" s="1"/>
  <c r="D1349" i="1"/>
  <c r="C1349" i="1"/>
  <c r="G1348" i="1"/>
  <c r="D1348" i="1"/>
  <c r="C1348" i="1"/>
  <c r="H1348" i="1" s="1"/>
  <c r="G1347" i="1"/>
  <c r="D1347" i="1"/>
  <c r="C1347" i="1"/>
  <c r="H1347" i="1" s="1"/>
  <c r="D1346" i="1"/>
  <c r="C1346" i="1"/>
  <c r="H1346" i="1" s="1"/>
  <c r="D1345" i="1"/>
  <c r="C1345" i="1"/>
  <c r="G1344" i="1"/>
  <c r="D1344" i="1"/>
  <c r="C1344" i="1"/>
  <c r="H1344" i="1" s="1"/>
  <c r="G1343" i="1"/>
  <c r="D1343" i="1"/>
  <c r="C1343" i="1"/>
  <c r="H1343" i="1" s="1"/>
  <c r="D1342" i="1"/>
  <c r="C1342" i="1"/>
  <c r="H1342" i="1" s="1"/>
  <c r="D1341" i="1"/>
  <c r="C1341" i="1"/>
  <c r="G1340" i="1"/>
  <c r="D1340" i="1"/>
  <c r="C1340" i="1"/>
  <c r="H1340" i="1" s="1"/>
  <c r="G1339" i="1"/>
  <c r="D1339" i="1"/>
  <c r="C1339" i="1"/>
  <c r="H1339" i="1" s="1"/>
  <c r="G1338" i="1"/>
  <c r="D1338" i="1"/>
  <c r="C1338" i="1"/>
  <c r="H1338" i="1" s="1"/>
  <c r="D1337" i="1"/>
  <c r="C1337" i="1"/>
  <c r="G1336" i="1"/>
  <c r="D1336" i="1"/>
  <c r="C1336" i="1"/>
  <c r="H1336" i="1" s="1"/>
  <c r="G1335" i="1"/>
  <c r="D1335" i="1"/>
  <c r="C1335" i="1"/>
  <c r="H1335" i="1" s="1"/>
  <c r="G1334" i="1"/>
  <c r="D1334" i="1"/>
  <c r="C1334" i="1"/>
  <c r="H1334" i="1" s="1"/>
  <c r="D1333" i="1"/>
  <c r="C1333" i="1"/>
  <c r="G1332" i="1"/>
  <c r="D1332" i="1"/>
  <c r="C1332" i="1"/>
  <c r="H1332" i="1" s="1"/>
  <c r="G1331" i="1"/>
  <c r="D1331" i="1"/>
  <c r="C1331" i="1"/>
  <c r="H1331" i="1" s="1"/>
  <c r="D1330" i="1"/>
  <c r="C1330" i="1"/>
  <c r="H1330" i="1" s="1"/>
  <c r="D1329" i="1"/>
  <c r="C1329" i="1"/>
  <c r="G1328" i="1"/>
  <c r="D1328" i="1"/>
  <c r="C1328" i="1"/>
  <c r="H1328" i="1" s="1"/>
  <c r="G1327" i="1"/>
  <c r="D1327" i="1"/>
  <c r="C1327" i="1"/>
  <c r="H1327" i="1" s="1"/>
  <c r="D1326" i="1"/>
  <c r="C1326" i="1"/>
  <c r="H1326" i="1" s="1"/>
  <c r="D1325" i="1"/>
  <c r="C1325" i="1"/>
  <c r="G1324" i="1"/>
  <c r="D1324" i="1"/>
  <c r="C1324" i="1"/>
  <c r="H1324" i="1" s="1"/>
  <c r="G1323" i="1"/>
  <c r="D1323" i="1"/>
  <c r="C1323" i="1"/>
  <c r="H1323" i="1" s="1"/>
  <c r="D1322" i="1"/>
  <c r="C1322" i="1"/>
  <c r="H1322" i="1" s="1"/>
  <c r="D1321" i="1"/>
  <c r="C1321" i="1"/>
  <c r="G1320" i="1"/>
  <c r="D1320" i="1"/>
  <c r="C1320" i="1"/>
  <c r="H1320" i="1" s="1"/>
  <c r="G1319" i="1"/>
  <c r="D1319" i="1"/>
  <c r="C1319" i="1"/>
  <c r="H1319" i="1" s="1"/>
  <c r="D1318" i="1"/>
  <c r="C1318" i="1"/>
  <c r="H1318" i="1" s="1"/>
  <c r="D1317" i="1"/>
  <c r="C1317" i="1"/>
  <c r="G1316" i="1"/>
  <c r="D1316" i="1"/>
  <c r="C1316" i="1"/>
  <c r="H1316" i="1" s="1"/>
  <c r="G1315" i="1"/>
  <c r="D1315" i="1"/>
  <c r="C1315" i="1"/>
  <c r="H1315" i="1" s="1"/>
  <c r="D1314" i="1"/>
  <c r="C1314" i="1"/>
  <c r="H1314" i="1" s="1"/>
  <c r="D1313" i="1"/>
  <c r="C1313" i="1"/>
  <c r="G1312" i="1"/>
  <c r="D1312" i="1"/>
  <c r="C1312" i="1"/>
  <c r="H1312" i="1" s="1"/>
  <c r="G1311" i="1"/>
  <c r="D1311" i="1"/>
  <c r="C1311" i="1"/>
  <c r="H1311" i="1" s="1"/>
  <c r="D1310" i="1"/>
  <c r="C1310" i="1"/>
  <c r="H1310" i="1" s="1"/>
  <c r="D1309" i="1"/>
  <c r="C1309" i="1"/>
  <c r="G1308" i="1"/>
  <c r="D1308" i="1"/>
  <c r="C1308" i="1"/>
  <c r="H1308" i="1" s="1"/>
  <c r="G1307" i="1"/>
  <c r="D1307" i="1"/>
  <c r="C1307" i="1"/>
  <c r="H1307" i="1" s="1"/>
  <c r="D1306" i="1"/>
  <c r="C1306" i="1"/>
  <c r="H1306" i="1" s="1"/>
  <c r="D1305" i="1"/>
  <c r="C1305" i="1"/>
  <c r="G1304" i="1"/>
  <c r="D1304" i="1"/>
  <c r="C1304" i="1"/>
  <c r="H1304" i="1" s="1"/>
  <c r="G1303" i="1"/>
  <c r="D1303" i="1"/>
  <c r="C1303" i="1"/>
  <c r="H1303" i="1" s="1"/>
  <c r="D1302" i="1"/>
  <c r="C1302" i="1"/>
  <c r="H1302" i="1" s="1"/>
  <c r="D1301" i="1"/>
  <c r="C1301" i="1"/>
  <c r="G1300" i="1"/>
  <c r="D1300" i="1"/>
  <c r="C1300" i="1"/>
  <c r="H1300" i="1" s="1"/>
  <c r="G1299" i="1"/>
  <c r="D1299" i="1"/>
  <c r="C1299" i="1"/>
  <c r="H1299" i="1" s="1"/>
  <c r="D1298" i="1"/>
  <c r="C1298" i="1"/>
  <c r="H1298" i="1" s="1"/>
  <c r="D1297" i="1"/>
  <c r="C1297" i="1"/>
  <c r="G1296" i="1"/>
  <c r="D1296" i="1"/>
  <c r="C1296" i="1"/>
  <c r="H1296" i="1" s="1"/>
  <c r="G1295" i="1"/>
  <c r="D1295" i="1"/>
  <c r="C1295" i="1"/>
  <c r="H1295" i="1" s="1"/>
  <c r="D1294" i="1"/>
  <c r="C1294" i="1"/>
  <c r="H1294" i="1" s="1"/>
  <c r="D1293" i="1"/>
  <c r="C1293" i="1"/>
  <c r="G1292" i="1"/>
  <c r="D1292" i="1"/>
  <c r="C1292" i="1"/>
  <c r="H1292" i="1" s="1"/>
  <c r="G1291" i="1"/>
  <c r="D1291" i="1"/>
  <c r="C1291" i="1"/>
  <c r="H1291" i="1" s="1"/>
  <c r="D1290" i="1"/>
  <c r="C1290" i="1"/>
  <c r="H1290" i="1" s="1"/>
  <c r="D1289" i="1"/>
  <c r="C1289" i="1"/>
  <c r="G1288" i="1"/>
  <c r="D1288" i="1"/>
  <c r="C1288" i="1"/>
  <c r="H1288" i="1" s="1"/>
  <c r="G1287" i="1"/>
  <c r="D1287" i="1"/>
  <c r="C1287" i="1"/>
  <c r="H1287" i="1" s="1"/>
  <c r="D1286" i="1"/>
  <c r="C1286" i="1"/>
  <c r="H1286" i="1" s="1"/>
  <c r="D1285" i="1"/>
  <c r="C1285" i="1"/>
  <c r="G1284" i="1"/>
  <c r="D1284" i="1"/>
  <c r="C1284" i="1"/>
  <c r="H1284" i="1" s="1"/>
  <c r="G1283" i="1"/>
  <c r="D1283" i="1"/>
  <c r="C1283" i="1"/>
  <c r="H1283" i="1" s="1"/>
  <c r="D1282" i="1"/>
  <c r="C1282" i="1"/>
  <c r="H1282" i="1" s="1"/>
  <c r="D1281" i="1"/>
  <c r="C1281" i="1"/>
  <c r="G1280" i="1"/>
  <c r="D1280" i="1"/>
  <c r="C1280" i="1"/>
  <c r="H1280" i="1" s="1"/>
  <c r="G1279" i="1"/>
  <c r="D1279" i="1"/>
  <c r="C1279" i="1"/>
  <c r="H1279" i="1" s="1"/>
  <c r="D1278" i="1"/>
  <c r="C1278" i="1"/>
  <c r="H1278" i="1" s="1"/>
  <c r="D1277" i="1"/>
  <c r="C1277" i="1"/>
  <c r="G1276" i="1"/>
  <c r="D1276" i="1"/>
  <c r="C1276" i="1"/>
  <c r="H1276" i="1" s="1"/>
  <c r="G1275" i="1"/>
  <c r="D1275" i="1"/>
  <c r="C1275" i="1"/>
  <c r="H1275" i="1" s="1"/>
  <c r="D1274" i="1"/>
  <c r="C1274" i="1"/>
  <c r="H1274" i="1" s="1"/>
  <c r="D1273" i="1"/>
  <c r="C1273" i="1"/>
  <c r="G1272" i="1"/>
  <c r="D1272" i="1"/>
  <c r="C1272" i="1"/>
  <c r="H1272" i="1" s="1"/>
  <c r="G1271" i="1"/>
  <c r="D1271" i="1"/>
  <c r="C1271" i="1"/>
  <c r="H1271" i="1" s="1"/>
  <c r="D1270" i="1"/>
  <c r="C1270" i="1"/>
  <c r="H1270" i="1" s="1"/>
  <c r="D1269" i="1"/>
  <c r="C1269" i="1"/>
  <c r="G1268" i="1"/>
  <c r="D1268" i="1"/>
  <c r="C1268" i="1"/>
  <c r="H1268" i="1" s="1"/>
  <c r="G1267" i="1"/>
  <c r="D1267" i="1"/>
  <c r="C1267" i="1"/>
  <c r="H1267" i="1" s="1"/>
  <c r="D1266" i="1"/>
  <c r="C1266" i="1"/>
  <c r="H1266" i="1" s="1"/>
  <c r="D1265" i="1"/>
  <c r="C1265" i="1"/>
  <c r="G1264" i="1"/>
  <c r="D1264" i="1"/>
  <c r="C1264" i="1"/>
  <c r="H1264" i="1" s="1"/>
  <c r="G1263" i="1"/>
  <c r="D1263" i="1"/>
  <c r="C1263" i="1"/>
  <c r="H1263" i="1" s="1"/>
  <c r="D1262" i="1"/>
  <c r="C1262" i="1"/>
  <c r="H1262" i="1" s="1"/>
  <c r="D1261" i="1"/>
  <c r="C1261" i="1"/>
  <c r="G1260" i="1"/>
  <c r="D1260" i="1"/>
  <c r="C1260" i="1"/>
  <c r="H1260" i="1" s="1"/>
  <c r="G1259" i="1"/>
  <c r="D1259" i="1"/>
  <c r="C1259" i="1"/>
  <c r="H1259" i="1" s="1"/>
  <c r="D1258" i="1"/>
  <c r="D1257" i="1"/>
  <c r="C1257" i="1"/>
  <c r="G1256" i="1"/>
  <c r="D1256" i="1"/>
  <c r="C1256" i="1"/>
  <c r="H1256" i="1" s="1"/>
  <c r="G1255" i="1"/>
  <c r="D1255" i="1"/>
  <c r="C1255" i="1"/>
  <c r="H1255" i="1" s="1"/>
  <c r="G1253" i="1"/>
  <c r="D1253" i="1"/>
  <c r="C1253" i="1"/>
  <c r="H1253" i="1" s="1"/>
  <c r="G1252" i="1"/>
  <c r="D1252" i="1"/>
  <c r="C1252" i="1"/>
  <c r="H1252" i="1" s="1"/>
  <c r="G1251" i="1"/>
  <c r="D1251" i="1"/>
  <c r="C1251" i="1"/>
  <c r="H1251" i="1" s="1"/>
  <c r="D1250" i="1"/>
  <c r="C1250" i="1"/>
  <c r="G1249" i="1"/>
  <c r="D1249" i="1"/>
  <c r="C1249" i="1"/>
  <c r="H1249" i="1" s="1"/>
  <c r="G1248" i="1"/>
  <c r="D1248" i="1"/>
  <c r="C1248" i="1"/>
  <c r="H1248" i="1" s="1"/>
  <c r="G1247" i="1"/>
  <c r="D1247" i="1"/>
  <c r="C1247" i="1"/>
  <c r="H1247" i="1" s="1"/>
  <c r="D1246" i="1"/>
  <c r="C1246" i="1"/>
  <c r="G1245" i="1"/>
  <c r="D1245" i="1"/>
  <c r="C1245" i="1"/>
  <c r="H1245" i="1" s="1"/>
  <c r="G1244" i="1"/>
  <c r="D1244" i="1"/>
  <c r="C1244" i="1"/>
  <c r="H1244" i="1" s="1"/>
  <c r="D1243" i="1"/>
  <c r="C1243" i="1"/>
  <c r="H1243" i="1" s="1"/>
  <c r="D1242" i="1"/>
  <c r="C1242" i="1"/>
  <c r="G1241" i="1"/>
  <c r="D1241" i="1"/>
  <c r="C1241" i="1"/>
  <c r="H1241" i="1" s="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H1098" i="1"/>
  <c r="D1098" i="1"/>
  <c r="C1098" i="1"/>
  <c r="G1098" i="1" s="1"/>
  <c r="D1097" i="1"/>
  <c r="H1097" i="1" s="1"/>
  <c r="C1097" i="1"/>
  <c r="H1096" i="1"/>
  <c r="D1096" i="1"/>
  <c r="C1096" i="1"/>
  <c r="G1096" i="1" s="1"/>
  <c r="D1095" i="1"/>
  <c r="H1095" i="1" s="1"/>
  <c r="C1095" i="1"/>
  <c r="H1094" i="1"/>
  <c r="D1094" i="1"/>
  <c r="C1094" i="1"/>
  <c r="G1094"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H1056" i="1"/>
  <c r="D1056" i="1"/>
  <c r="C1056" i="1"/>
  <c r="G1056" i="1" s="1"/>
  <c r="D1055" i="1"/>
  <c r="H1055" i="1" s="1"/>
  <c r="C1055" i="1"/>
  <c r="H1054" i="1"/>
  <c r="D1054" i="1"/>
  <c r="C1054" i="1"/>
  <c r="G1054" i="1" s="1"/>
  <c r="D1053" i="1"/>
  <c r="H1053" i="1" s="1"/>
  <c r="C1053" i="1"/>
  <c r="D1052" i="1"/>
  <c r="C1052" i="1"/>
  <c r="D1051" i="1"/>
  <c r="C1051" i="1"/>
  <c r="H1050" i="1"/>
  <c r="D1050" i="1"/>
  <c r="C1050" i="1"/>
  <c r="G1050" i="1" s="1"/>
  <c r="D1049" i="1"/>
  <c r="H1049" i="1" s="1"/>
  <c r="C1049" i="1"/>
  <c r="D1048" i="1"/>
  <c r="C1048" i="1"/>
  <c r="D1047" i="1"/>
  <c r="C1047" i="1"/>
  <c r="H1046" i="1"/>
  <c r="D1046" i="1"/>
  <c r="C1046" i="1"/>
  <c r="G1046" i="1" s="1"/>
  <c r="D1045" i="1"/>
  <c r="H1045" i="1" s="1"/>
  <c r="C1045" i="1"/>
  <c r="D1044" i="1"/>
  <c r="C1044" i="1"/>
  <c r="D1043" i="1"/>
  <c r="C1043" i="1"/>
  <c r="H1042" i="1"/>
  <c r="D1042" i="1"/>
  <c r="C1042" i="1"/>
  <c r="G1042" i="1" s="1"/>
  <c r="D1041" i="1"/>
  <c r="H1041" i="1" s="1"/>
  <c r="C1041" i="1"/>
  <c r="D1040" i="1"/>
  <c r="C1040" i="1"/>
  <c r="D1039" i="1"/>
  <c r="C1039" i="1"/>
  <c r="H1038" i="1"/>
  <c r="D1038" i="1"/>
  <c r="C1038" i="1"/>
  <c r="G1038" i="1" s="1"/>
  <c r="D1037" i="1"/>
  <c r="H1037" i="1" s="1"/>
  <c r="C1037" i="1"/>
  <c r="D1036" i="1"/>
  <c r="C1036" i="1"/>
  <c r="D1035" i="1"/>
  <c r="C1035" i="1"/>
  <c r="H1034" i="1"/>
  <c r="D1034" i="1"/>
  <c r="C1034" i="1"/>
  <c r="G1034" i="1" s="1"/>
  <c r="D1033" i="1"/>
  <c r="H1033" i="1" s="1"/>
  <c r="C1033" i="1"/>
  <c r="D1032" i="1"/>
  <c r="C1032" i="1"/>
  <c r="D1031" i="1"/>
  <c r="C1031" i="1"/>
  <c r="H1030" i="1"/>
  <c r="D1030" i="1"/>
  <c r="C1030" i="1"/>
  <c r="G1030" i="1" s="1"/>
  <c r="D1029" i="1"/>
  <c r="H1029" i="1" s="1"/>
  <c r="C1029" i="1"/>
  <c r="D1028" i="1"/>
  <c r="C1028" i="1"/>
  <c r="D1027" i="1"/>
  <c r="C1027" i="1"/>
  <c r="H1026" i="1"/>
  <c r="D1026" i="1"/>
  <c r="C1026" i="1"/>
  <c r="G1026" i="1" s="1"/>
  <c r="D1025" i="1"/>
  <c r="H1025" i="1" s="1"/>
  <c r="C1025" i="1"/>
  <c r="D1024" i="1"/>
  <c r="C1024" i="1"/>
  <c r="D1023" i="1"/>
  <c r="C1023" i="1"/>
  <c r="H1022" i="1"/>
  <c r="D1022" i="1"/>
  <c r="C1022" i="1"/>
  <c r="G1022" i="1" s="1"/>
  <c r="D1021" i="1"/>
  <c r="H1021" i="1" s="1"/>
  <c r="C1021" i="1"/>
  <c r="D1020" i="1"/>
  <c r="C1020" i="1"/>
  <c r="D1019" i="1"/>
  <c r="C1019" i="1"/>
  <c r="H1018" i="1"/>
  <c r="D1018" i="1"/>
  <c r="C1018" i="1"/>
  <c r="G1018" i="1" s="1"/>
  <c r="D1017" i="1"/>
  <c r="D1016" i="1"/>
  <c r="C1016" i="1"/>
  <c r="D1015" i="1"/>
  <c r="C1015" i="1"/>
  <c r="H1014" i="1"/>
  <c r="D1014" i="1"/>
  <c r="C1014" i="1"/>
  <c r="G1014" i="1" s="1"/>
  <c r="D1013" i="1"/>
  <c r="H1013" i="1" s="1"/>
  <c r="C1013" i="1"/>
  <c r="D1012" i="1"/>
  <c r="H1010" i="1"/>
  <c r="D1010" i="1"/>
  <c r="C1010" i="1"/>
  <c r="G1010" i="1" s="1"/>
  <c r="D1009" i="1"/>
  <c r="H1009" i="1" s="1"/>
  <c r="C1009" i="1"/>
  <c r="D1008" i="1"/>
  <c r="C1008" i="1"/>
  <c r="D1007" i="1"/>
  <c r="C1007" i="1"/>
  <c r="H1006" i="1"/>
  <c r="D1006" i="1"/>
  <c r="C1006" i="1"/>
  <c r="G1006" i="1" s="1"/>
  <c r="D1005" i="1"/>
  <c r="H1005" i="1" s="1"/>
  <c r="C1005" i="1"/>
  <c r="D1004" i="1"/>
  <c r="C1004" i="1"/>
  <c r="D1003" i="1"/>
  <c r="C1003" i="1"/>
  <c r="H1002" i="1"/>
  <c r="D1002" i="1"/>
  <c r="C1002" i="1"/>
  <c r="G1002" i="1" s="1"/>
  <c r="D1001" i="1"/>
  <c r="H1001" i="1" s="1"/>
  <c r="C1001" i="1"/>
  <c r="D1000" i="1"/>
  <c r="C1000" i="1"/>
  <c r="D999" i="1"/>
  <c r="C999" i="1"/>
  <c r="H998" i="1"/>
  <c r="D998" i="1"/>
  <c r="C998" i="1"/>
  <c r="G998" i="1" s="1"/>
  <c r="D997" i="1"/>
  <c r="H997" i="1" s="1"/>
  <c r="C997" i="1"/>
  <c r="D996" i="1"/>
  <c r="C996" i="1"/>
  <c r="D995" i="1"/>
  <c r="C995" i="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D865" i="1"/>
  <c r="G865" i="1" s="1"/>
  <c r="C865" i="1"/>
  <c r="H864" i="1"/>
  <c r="D864" i="1"/>
  <c r="G864" i="1" s="1"/>
  <c r="C864" i="1"/>
  <c r="H863" i="1"/>
  <c r="D863" i="1"/>
  <c r="G863" i="1" s="1"/>
  <c r="C863" i="1"/>
  <c r="H862" i="1"/>
  <c r="D862" i="1"/>
  <c r="G862" i="1" s="1"/>
  <c r="C862" i="1"/>
  <c r="D861" i="1"/>
  <c r="G861" i="1" s="1"/>
  <c r="C861" i="1"/>
  <c r="H860" i="1"/>
  <c r="D860" i="1"/>
  <c r="G860" i="1" s="1"/>
  <c r="C860" i="1"/>
  <c r="H859" i="1"/>
  <c r="D859" i="1"/>
  <c r="G859" i="1" s="1"/>
  <c r="C859" i="1"/>
  <c r="H858" i="1"/>
  <c r="D858" i="1"/>
  <c r="G858" i="1" s="1"/>
  <c r="C858" i="1"/>
  <c r="D857" i="1"/>
  <c r="G857" i="1" s="1"/>
  <c r="C857" i="1"/>
  <c r="H856" i="1"/>
  <c r="D856" i="1"/>
  <c r="G856" i="1" s="1"/>
  <c r="C856" i="1"/>
  <c r="H855" i="1"/>
  <c r="D855" i="1"/>
  <c r="G855" i="1" s="1"/>
  <c r="C855" i="1"/>
  <c r="H854" i="1"/>
  <c r="D854" i="1"/>
  <c r="G854" i="1" s="1"/>
  <c r="C854" i="1"/>
  <c r="D853" i="1"/>
  <c r="G853" i="1" s="1"/>
  <c r="C853" i="1"/>
  <c r="H852" i="1"/>
  <c r="D852" i="1"/>
  <c r="G852" i="1" s="1"/>
  <c r="C852" i="1"/>
  <c r="H851" i="1"/>
  <c r="D851" i="1"/>
  <c r="G851" i="1" s="1"/>
  <c r="C851" i="1"/>
  <c r="H850" i="1"/>
  <c r="D850" i="1"/>
  <c r="G850" i="1" s="1"/>
  <c r="C850" i="1"/>
  <c r="D849" i="1"/>
  <c r="G849" i="1" s="1"/>
  <c r="C849" i="1"/>
  <c r="H848" i="1"/>
  <c r="D848" i="1"/>
  <c r="G848" i="1" s="1"/>
  <c r="C848" i="1"/>
  <c r="H847" i="1"/>
  <c r="D847" i="1"/>
  <c r="G847" i="1" s="1"/>
  <c r="C847" i="1"/>
  <c r="H846" i="1"/>
  <c r="D846" i="1"/>
  <c r="G846" i="1" s="1"/>
  <c r="C846" i="1"/>
  <c r="D845" i="1"/>
  <c r="G845" i="1" s="1"/>
  <c r="C845" i="1"/>
  <c r="H844" i="1"/>
  <c r="D844" i="1"/>
  <c r="G844" i="1" s="1"/>
  <c r="C844" i="1"/>
  <c r="H843" i="1"/>
  <c r="D843" i="1"/>
  <c r="G843" i="1" s="1"/>
  <c r="C843" i="1"/>
  <c r="H842" i="1"/>
  <c r="D842" i="1"/>
  <c r="G842" i="1" s="1"/>
  <c r="C842" i="1"/>
  <c r="D841" i="1"/>
  <c r="G841" i="1" s="1"/>
  <c r="C841" i="1"/>
  <c r="H840" i="1"/>
  <c r="D840" i="1"/>
  <c r="G840" i="1" s="1"/>
  <c r="C840" i="1"/>
  <c r="H839" i="1"/>
  <c r="D839" i="1"/>
  <c r="G839" i="1" s="1"/>
  <c r="C839" i="1"/>
  <c r="H838" i="1"/>
  <c r="D838" i="1"/>
  <c r="G838" i="1" s="1"/>
  <c r="C838" i="1"/>
  <c r="D837" i="1"/>
  <c r="G837" i="1" s="1"/>
  <c r="C837" i="1"/>
  <c r="H836" i="1"/>
  <c r="D836" i="1"/>
  <c r="G836" i="1" s="1"/>
  <c r="C836" i="1"/>
  <c r="H835" i="1"/>
  <c r="D835" i="1"/>
  <c r="G835" i="1" s="1"/>
  <c r="C835" i="1"/>
  <c r="H834" i="1"/>
  <c r="D834" i="1"/>
  <c r="G834" i="1" s="1"/>
  <c r="C834" i="1"/>
  <c r="D833" i="1"/>
  <c r="G833" i="1" s="1"/>
  <c r="C833" i="1"/>
  <c r="H832" i="1"/>
  <c r="D832" i="1"/>
  <c r="G832" i="1" s="1"/>
  <c r="C832" i="1"/>
  <c r="H831" i="1"/>
  <c r="D831" i="1"/>
  <c r="G831" i="1" s="1"/>
  <c r="C831" i="1"/>
  <c r="H830" i="1"/>
  <c r="D830" i="1"/>
  <c r="G830" i="1" s="1"/>
  <c r="C830" i="1"/>
  <c r="D829" i="1"/>
  <c r="G829" i="1" s="1"/>
  <c r="C829" i="1"/>
  <c r="H828" i="1"/>
  <c r="D828" i="1"/>
  <c r="G828" i="1" s="1"/>
  <c r="C828" i="1"/>
  <c r="H827" i="1"/>
  <c r="D827" i="1"/>
  <c r="G827" i="1" s="1"/>
  <c r="C827" i="1"/>
  <c r="H826" i="1"/>
  <c r="D826" i="1"/>
  <c r="G826" i="1" s="1"/>
  <c r="C826" i="1"/>
  <c r="D825" i="1"/>
  <c r="G825" i="1" s="1"/>
  <c r="C825" i="1"/>
  <c r="H824" i="1"/>
  <c r="D824" i="1"/>
  <c r="G824" i="1" s="1"/>
  <c r="C824" i="1"/>
  <c r="H823" i="1"/>
  <c r="D823" i="1"/>
  <c r="G823" i="1" s="1"/>
  <c r="C823" i="1"/>
  <c r="H822" i="1"/>
  <c r="D822" i="1"/>
  <c r="G822" i="1" s="1"/>
  <c r="C822" i="1"/>
  <c r="D821" i="1"/>
  <c r="G821" i="1" s="1"/>
  <c r="C821" i="1"/>
  <c r="H820" i="1"/>
  <c r="D820" i="1"/>
  <c r="G820" i="1" s="1"/>
  <c r="C820" i="1"/>
  <c r="H819" i="1"/>
  <c r="D819" i="1"/>
  <c r="G819" i="1" s="1"/>
  <c r="C819" i="1"/>
  <c r="H818" i="1"/>
  <c r="D818" i="1"/>
  <c r="G818" i="1" s="1"/>
  <c r="C818" i="1"/>
  <c r="D817" i="1"/>
  <c r="G817" i="1" s="1"/>
  <c r="C817" i="1"/>
  <c r="H816" i="1"/>
  <c r="D816" i="1"/>
  <c r="G816" i="1" s="1"/>
  <c r="C816" i="1"/>
  <c r="H815" i="1"/>
  <c r="D815" i="1"/>
  <c r="G815" i="1" s="1"/>
  <c r="C815" i="1"/>
  <c r="H814" i="1"/>
  <c r="D814" i="1"/>
  <c r="G814" i="1" s="1"/>
  <c r="C814" i="1"/>
  <c r="D813" i="1"/>
  <c r="G813" i="1" s="1"/>
  <c r="C813" i="1"/>
  <c r="H812" i="1"/>
  <c r="D812" i="1"/>
  <c r="G812" i="1" s="1"/>
  <c r="C812" i="1"/>
  <c r="H811" i="1"/>
  <c r="D811" i="1"/>
  <c r="G811" i="1" s="1"/>
  <c r="C811" i="1"/>
  <c r="H810" i="1"/>
  <c r="D810" i="1"/>
  <c r="G810" i="1" s="1"/>
  <c r="C810" i="1"/>
  <c r="D809" i="1"/>
  <c r="G809" i="1" s="1"/>
  <c r="C809" i="1"/>
  <c r="H808" i="1"/>
  <c r="D808" i="1"/>
  <c r="G808" i="1" s="1"/>
  <c r="C808" i="1"/>
  <c r="H807" i="1"/>
  <c r="D807" i="1"/>
  <c r="G807" i="1" s="1"/>
  <c r="C807" i="1"/>
  <c r="H806" i="1"/>
  <c r="D806" i="1"/>
  <c r="G806" i="1" s="1"/>
  <c r="C806" i="1"/>
  <c r="D805" i="1"/>
  <c r="G805" i="1" s="1"/>
  <c r="C805" i="1"/>
  <c r="H804" i="1"/>
  <c r="D804" i="1"/>
  <c r="G804" i="1" s="1"/>
  <c r="C804" i="1"/>
  <c r="H803" i="1"/>
  <c r="D803" i="1"/>
  <c r="G803" i="1" s="1"/>
  <c r="C803" i="1"/>
  <c r="H802" i="1"/>
  <c r="D802" i="1"/>
  <c r="G802" i="1" s="1"/>
  <c r="C802" i="1"/>
  <c r="D801" i="1"/>
  <c r="G801" i="1" s="1"/>
  <c r="C801" i="1"/>
  <c r="H800" i="1"/>
  <c r="D800" i="1"/>
  <c r="G800" i="1" s="1"/>
  <c r="C800" i="1"/>
  <c r="H799" i="1"/>
  <c r="D799" i="1"/>
  <c r="G799" i="1" s="1"/>
  <c r="C799" i="1"/>
  <c r="H798" i="1"/>
  <c r="D798" i="1"/>
  <c r="G798" i="1" s="1"/>
  <c r="C798" i="1"/>
  <c r="D797" i="1"/>
  <c r="G797" i="1" s="1"/>
  <c r="C797" i="1"/>
  <c r="H796" i="1"/>
  <c r="D796" i="1"/>
  <c r="G796" i="1" s="1"/>
  <c r="C796" i="1"/>
  <c r="H795" i="1"/>
  <c r="D795" i="1"/>
  <c r="G795" i="1" s="1"/>
  <c r="C795" i="1"/>
  <c r="H794" i="1"/>
  <c r="D794" i="1"/>
  <c r="G794" i="1" s="1"/>
  <c r="C794" i="1"/>
  <c r="D793" i="1"/>
  <c r="G793" i="1" s="1"/>
  <c r="C793" i="1"/>
  <c r="H792" i="1"/>
  <c r="D792" i="1"/>
  <c r="G792" i="1" s="1"/>
  <c r="C792" i="1"/>
  <c r="H791" i="1"/>
  <c r="D791" i="1"/>
  <c r="G791" i="1" s="1"/>
  <c r="C791" i="1"/>
  <c r="H790" i="1"/>
  <c r="D790" i="1"/>
  <c r="G790" i="1" s="1"/>
  <c r="C790" i="1"/>
  <c r="D789" i="1"/>
  <c r="G789" i="1" s="1"/>
  <c r="C789" i="1"/>
  <c r="H788" i="1"/>
  <c r="D788" i="1"/>
  <c r="G788" i="1" s="1"/>
  <c r="C788" i="1"/>
  <c r="H787" i="1"/>
  <c r="D787" i="1"/>
  <c r="G787" i="1" s="1"/>
  <c r="C787" i="1"/>
  <c r="H786" i="1"/>
  <c r="D786" i="1"/>
  <c r="G786" i="1" s="1"/>
  <c r="C786" i="1"/>
  <c r="D785" i="1"/>
  <c r="G785" i="1" s="1"/>
  <c r="C785" i="1"/>
  <c r="H784" i="1"/>
  <c r="D784" i="1"/>
  <c r="G784" i="1" s="1"/>
  <c r="C784" i="1"/>
  <c r="H783" i="1"/>
  <c r="D783" i="1"/>
  <c r="G783" i="1" s="1"/>
  <c r="C783" i="1"/>
  <c r="H782" i="1"/>
  <c r="D782" i="1"/>
  <c r="G782" i="1" s="1"/>
  <c r="C782" i="1"/>
  <c r="D781" i="1"/>
  <c r="G781" i="1" s="1"/>
  <c r="C781" i="1"/>
  <c r="H780" i="1"/>
  <c r="D780" i="1"/>
  <c r="G780" i="1" s="1"/>
  <c r="C780" i="1"/>
  <c r="H779" i="1"/>
  <c r="D779" i="1"/>
  <c r="G779" i="1" s="1"/>
  <c r="C779" i="1"/>
  <c r="H778" i="1"/>
  <c r="D778" i="1"/>
  <c r="G778" i="1" s="1"/>
  <c r="C778" i="1"/>
  <c r="D777" i="1"/>
  <c r="G777" i="1" s="1"/>
  <c r="C777" i="1"/>
  <c r="H776" i="1"/>
  <c r="D776" i="1"/>
  <c r="G776" i="1" s="1"/>
  <c r="C776" i="1"/>
  <c r="H775" i="1"/>
  <c r="D775" i="1"/>
  <c r="G775" i="1" s="1"/>
  <c r="C775" i="1"/>
  <c r="H774" i="1"/>
  <c r="D774" i="1"/>
  <c r="G774" i="1" s="1"/>
  <c r="C774" i="1"/>
  <c r="D773" i="1"/>
  <c r="G773" i="1" s="1"/>
  <c r="C773" i="1"/>
  <c r="H772" i="1"/>
  <c r="D772" i="1"/>
  <c r="G772" i="1" s="1"/>
  <c r="C772" i="1"/>
  <c r="H771" i="1"/>
  <c r="D771" i="1"/>
  <c r="G771" i="1" s="1"/>
  <c r="C771" i="1"/>
  <c r="H770" i="1"/>
  <c r="D770" i="1"/>
  <c r="G770" i="1" s="1"/>
  <c r="C770" i="1"/>
  <c r="D769" i="1"/>
  <c r="G769" i="1" s="1"/>
  <c r="C769" i="1"/>
  <c r="H768" i="1"/>
  <c r="D768" i="1"/>
  <c r="G768" i="1" s="1"/>
  <c r="C768" i="1"/>
  <c r="H767" i="1"/>
  <c r="D767" i="1"/>
  <c r="G767" i="1" s="1"/>
  <c r="C767" i="1"/>
  <c r="H766" i="1"/>
  <c r="D766" i="1"/>
  <c r="G766" i="1" s="1"/>
  <c r="C766" i="1"/>
  <c r="D765" i="1"/>
  <c r="G765" i="1" s="1"/>
  <c r="C765" i="1"/>
  <c r="H764" i="1"/>
  <c r="D764" i="1"/>
  <c r="G764" i="1" s="1"/>
  <c r="C764" i="1"/>
  <c r="H763" i="1"/>
  <c r="D763" i="1"/>
  <c r="G763" i="1" s="1"/>
  <c r="C763" i="1"/>
  <c r="H762" i="1"/>
  <c r="D762" i="1"/>
  <c r="G762" i="1" s="1"/>
  <c r="C762" i="1"/>
  <c r="D761" i="1"/>
  <c r="G761" i="1" s="1"/>
  <c r="C761" i="1"/>
  <c r="H760" i="1"/>
  <c r="D760" i="1"/>
  <c r="G760" i="1" s="1"/>
  <c r="C760" i="1"/>
  <c r="H759" i="1"/>
  <c r="D759" i="1"/>
  <c r="G759" i="1" s="1"/>
  <c r="C759" i="1"/>
  <c r="H758" i="1"/>
  <c r="D758" i="1"/>
  <c r="G758" i="1" s="1"/>
  <c r="C758" i="1"/>
  <c r="D757" i="1"/>
  <c r="G757" i="1" s="1"/>
  <c r="C757" i="1"/>
  <c r="H756" i="1"/>
  <c r="D756" i="1"/>
  <c r="G756" i="1" s="1"/>
  <c r="C756" i="1"/>
  <c r="H755" i="1"/>
  <c r="D755" i="1"/>
  <c r="G755" i="1" s="1"/>
  <c r="C755" i="1"/>
  <c r="H754" i="1"/>
  <c r="D754" i="1"/>
  <c r="G754" i="1" s="1"/>
  <c r="C754" i="1"/>
  <c r="D753" i="1"/>
  <c r="G753" i="1" s="1"/>
  <c r="C753" i="1"/>
  <c r="H752" i="1"/>
  <c r="D752" i="1"/>
  <c r="G752" i="1" s="1"/>
  <c r="C752" i="1"/>
  <c r="H751" i="1"/>
  <c r="D751" i="1"/>
  <c r="G751" i="1" s="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D641" i="1"/>
  <c r="H641" i="1" s="1"/>
  <c r="C641" i="1"/>
  <c r="D636" i="1"/>
  <c r="H636" i="1" s="1"/>
  <c r="C636" i="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4" i="1"/>
  <c r="D423" i="1"/>
  <c r="C423" i="1"/>
  <c r="H423" i="1" s="1"/>
  <c r="D422" i="1"/>
  <c r="C422" i="1"/>
  <c r="H422" i="1" s="1"/>
  <c r="D421" i="1"/>
  <c r="C421" i="1"/>
  <c r="H421" i="1" s="1"/>
  <c r="D416" i="1"/>
  <c r="C416" i="1"/>
  <c r="H416" i="1" s="1"/>
  <c r="D415" i="1"/>
  <c r="C415" i="1"/>
  <c r="H415" i="1" s="1"/>
  <c r="D414" i="1"/>
  <c r="C414" i="1"/>
  <c r="H414" i="1" s="1"/>
  <c r="D412"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5"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3"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E36" i="9" l="1"/>
  <c r="B36" i="9" s="1"/>
  <c r="E37" i="9"/>
  <c r="B37" i="9" s="1"/>
  <c r="E310" i="9"/>
  <c r="B310" i="9" s="1"/>
  <c r="E319" i="9"/>
  <c r="B319" i="9" s="1"/>
  <c r="F236" i="9"/>
  <c r="B236" i="9" s="1"/>
  <c r="E321" i="9"/>
  <c r="B321" i="9" s="1"/>
  <c r="E31" i="9"/>
  <c r="B31" i="9" s="1"/>
  <c r="E323" i="9"/>
  <c r="B323" i="9" s="1"/>
  <c r="E328" i="9"/>
  <c r="B328" i="9" s="1"/>
  <c r="H247" i="1"/>
  <c r="G1028" i="1"/>
  <c r="H1028" i="1"/>
  <c r="G1044" i="1"/>
  <c r="H1044"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G1004" i="1"/>
  <c r="H1004" i="1"/>
  <c r="G1032" i="1"/>
  <c r="H1032" i="1"/>
  <c r="G1048" i="1"/>
  <c r="H1048" i="1"/>
  <c r="G1000" i="1"/>
  <c r="H1000" i="1"/>
  <c r="G1008" i="1"/>
  <c r="H1008" i="1"/>
  <c r="G1016" i="1"/>
  <c r="H1016" i="1"/>
  <c r="G1020" i="1"/>
  <c r="H1020" i="1"/>
  <c r="G1036" i="1"/>
  <c r="H1036" i="1"/>
  <c r="G1052" i="1"/>
  <c r="H1052" i="1"/>
  <c r="G996" i="1"/>
  <c r="H996" i="1"/>
  <c r="G1024" i="1"/>
  <c r="H1024" i="1"/>
  <c r="G1040" i="1"/>
  <c r="H1040" i="1"/>
  <c r="G995" i="1"/>
  <c r="G999" i="1"/>
  <c r="G1003" i="1"/>
  <c r="G1007" i="1"/>
  <c r="G1015" i="1"/>
  <c r="G1019" i="1"/>
  <c r="G1023" i="1"/>
  <c r="G1027" i="1"/>
  <c r="G1031" i="1"/>
  <c r="G1035" i="1"/>
  <c r="G1039" i="1"/>
  <c r="G1043" i="1"/>
  <c r="G1047" i="1"/>
  <c r="G1051" i="1"/>
  <c r="G1055" i="1"/>
  <c r="G1059" i="1"/>
  <c r="G1063" i="1"/>
  <c r="G1067" i="1"/>
  <c r="G1071" i="1"/>
  <c r="G1077" i="1"/>
  <c r="G1081" i="1"/>
  <c r="G1085" i="1"/>
  <c r="G1089" i="1"/>
  <c r="G1097"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H1257" i="1"/>
  <c r="G1257" i="1"/>
  <c r="H1337" i="1"/>
  <c r="G1337" i="1"/>
  <c r="H1408" i="1"/>
  <c r="G1408" i="1"/>
  <c r="H1416" i="1"/>
  <c r="G1416" i="1"/>
  <c r="H1424" i="1"/>
  <c r="G1424" i="1"/>
  <c r="H1516" i="1"/>
  <c r="G1516" i="1"/>
  <c r="H1524" i="1"/>
  <c r="G1524" i="1"/>
  <c r="H1532" i="1"/>
  <c r="G1532" i="1"/>
  <c r="H1623" i="1"/>
  <c r="G1623" i="1"/>
  <c r="H1631" i="1"/>
  <c r="G1631" i="1"/>
  <c r="E418" i="4"/>
  <c r="D413" i="1" s="1"/>
  <c r="H1648" i="1"/>
  <c r="G1648" i="1"/>
  <c r="H1242" i="1"/>
  <c r="G1242" i="1"/>
  <c r="H1261" i="1"/>
  <c r="G1261" i="1"/>
  <c r="H1269" i="1"/>
  <c r="G1269" i="1"/>
  <c r="H1277" i="1"/>
  <c r="G1277" i="1"/>
  <c r="H1285" i="1"/>
  <c r="G1285" i="1"/>
  <c r="H1293" i="1"/>
  <c r="G1293" i="1"/>
  <c r="H1301" i="1"/>
  <c r="G1301" i="1"/>
  <c r="H1309" i="1"/>
  <c r="G1309" i="1"/>
  <c r="H1317" i="1"/>
  <c r="G1317" i="1"/>
  <c r="H1325" i="1"/>
  <c r="G1325" i="1"/>
  <c r="H1333" i="1"/>
  <c r="G1333" i="1"/>
  <c r="H1345" i="1"/>
  <c r="G1345" i="1"/>
  <c r="H1353" i="1"/>
  <c r="G1353" i="1"/>
  <c r="H1361" i="1"/>
  <c r="G1361" i="1"/>
  <c r="H1369" i="1"/>
  <c r="G1369" i="1"/>
  <c r="H1377" i="1"/>
  <c r="G1377" i="1"/>
  <c r="H1385" i="1"/>
  <c r="G1385" i="1"/>
  <c r="H1393" i="1"/>
  <c r="G1393" i="1"/>
  <c r="H1436" i="1"/>
  <c r="G1436" i="1"/>
  <c r="H1444" i="1"/>
  <c r="G1444" i="1"/>
  <c r="H1452" i="1"/>
  <c r="G1452" i="1"/>
  <c r="H1460" i="1"/>
  <c r="G1460" i="1"/>
  <c r="H1468" i="1"/>
  <c r="G1468" i="1"/>
  <c r="H1476" i="1"/>
  <c r="G1476" i="1"/>
  <c r="H1492" i="1"/>
  <c r="G1492" i="1"/>
  <c r="H1500" i="1"/>
  <c r="G1500" i="1"/>
  <c r="H1508" i="1"/>
  <c r="G1508" i="1"/>
  <c r="H1592" i="1"/>
  <c r="G1592" i="1"/>
  <c r="H1603" i="1"/>
  <c r="G1603" i="1"/>
  <c r="H995" i="1"/>
  <c r="G997" i="1"/>
  <c r="H999" i="1"/>
  <c r="G1001" i="1"/>
  <c r="H1003" i="1"/>
  <c r="G1005" i="1"/>
  <c r="H1007" i="1"/>
  <c r="G1009" i="1"/>
  <c r="G1013" i="1"/>
  <c r="H1015" i="1"/>
  <c r="H1019" i="1"/>
  <c r="G1021" i="1"/>
  <c r="H1023" i="1"/>
  <c r="G1025" i="1"/>
  <c r="H1027" i="1"/>
  <c r="G1029" i="1"/>
  <c r="H1031" i="1"/>
  <c r="G1033" i="1"/>
  <c r="H1035" i="1"/>
  <c r="G1037" i="1"/>
  <c r="H1039" i="1"/>
  <c r="G1041" i="1"/>
  <c r="H1043" i="1"/>
  <c r="G1045" i="1"/>
  <c r="H1047" i="1"/>
  <c r="G1049" i="1"/>
  <c r="H1051" i="1"/>
  <c r="G1053" i="1"/>
  <c r="G1057" i="1"/>
  <c r="G1061" i="1"/>
  <c r="G1065" i="1"/>
  <c r="G1069" i="1"/>
  <c r="G1073" i="1"/>
  <c r="G1079" i="1"/>
  <c r="G1083" i="1"/>
  <c r="G1087" i="1"/>
  <c r="G1091" i="1"/>
  <c r="G1095"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H1250" i="1"/>
  <c r="G1250" i="1"/>
  <c r="H1404" i="1"/>
  <c r="G1404" i="1"/>
  <c r="H1412" i="1"/>
  <c r="G1412" i="1"/>
  <c r="H1420" i="1"/>
  <c r="G1420" i="1"/>
  <c r="H1428" i="1"/>
  <c r="G1428" i="1"/>
  <c r="H1512" i="1"/>
  <c r="G1512" i="1"/>
  <c r="H1520" i="1"/>
  <c r="G1520" i="1"/>
  <c r="H1528" i="1"/>
  <c r="G1528" i="1"/>
  <c r="G1580" i="1"/>
  <c r="I1580" i="1" s="1"/>
  <c r="J1580" i="1"/>
  <c r="H1580" i="1"/>
  <c r="H1246" i="1"/>
  <c r="G1246" i="1"/>
  <c r="H1265" i="1"/>
  <c r="G1265" i="1"/>
  <c r="H1273" i="1"/>
  <c r="G1273" i="1"/>
  <c r="H1281" i="1"/>
  <c r="G1281" i="1"/>
  <c r="H1289" i="1"/>
  <c r="G1289" i="1"/>
  <c r="H1297" i="1"/>
  <c r="G1297" i="1"/>
  <c r="H1305" i="1"/>
  <c r="G1305" i="1"/>
  <c r="H1313" i="1"/>
  <c r="G1313" i="1"/>
  <c r="H1321" i="1"/>
  <c r="G1321" i="1"/>
  <c r="H1329" i="1"/>
  <c r="G1329" i="1"/>
  <c r="H1341" i="1"/>
  <c r="G1341" i="1"/>
  <c r="H1349" i="1"/>
  <c r="G1349" i="1"/>
  <c r="H1357" i="1"/>
  <c r="G1357" i="1"/>
  <c r="H1365" i="1"/>
  <c r="G1365" i="1"/>
  <c r="H1373" i="1"/>
  <c r="G1373" i="1"/>
  <c r="H1381" i="1"/>
  <c r="G1381" i="1"/>
  <c r="H1389" i="1"/>
  <c r="G1389" i="1"/>
  <c r="H1397" i="1"/>
  <c r="G1397" i="1"/>
  <c r="H1432" i="1"/>
  <c r="G1432" i="1"/>
  <c r="H1440" i="1"/>
  <c r="G1440" i="1"/>
  <c r="H1448" i="1"/>
  <c r="G1448" i="1"/>
  <c r="H1456" i="1"/>
  <c r="G1456" i="1"/>
  <c r="H1464" i="1"/>
  <c r="G1464" i="1"/>
  <c r="H1472" i="1"/>
  <c r="G1472" i="1"/>
  <c r="H1480" i="1"/>
  <c r="G1480" i="1"/>
  <c r="H1488" i="1"/>
  <c r="G1488" i="1"/>
  <c r="H1496" i="1"/>
  <c r="G1496" i="1"/>
  <c r="H1504" i="1"/>
  <c r="G1504" i="1"/>
  <c r="G1562" i="1"/>
  <c r="H1562" i="1"/>
  <c r="H1668" i="1"/>
  <c r="G1668" i="1"/>
  <c r="H1684" i="1"/>
  <c r="G1684" i="1"/>
  <c r="G1243" i="1"/>
  <c r="G1262" i="1"/>
  <c r="G1266" i="1"/>
  <c r="G1270" i="1"/>
  <c r="G1274" i="1"/>
  <c r="G1278" i="1"/>
  <c r="G1282" i="1"/>
  <c r="G1286" i="1"/>
  <c r="G1290" i="1"/>
  <c r="G1294" i="1"/>
  <c r="G1298" i="1"/>
  <c r="G1302" i="1"/>
  <c r="G1306" i="1"/>
  <c r="G1310" i="1"/>
  <c r="G1314" i="1"/>
  <c r="G1318" i="1"/>
  <c r="G1322" i="1"/>
  <c r="G1326" i="1"/>
  <c r="G1330" i="1"/>
  <c r="G1342" i="1"/>
  <c r="G1346" i="1"/>
  <c r="G1350" i="1"/>
  <c r="G1354" i="1"/>
  <c r="G1358" i="1"/>
  <c r="G1362" i="1"/>
  <c r="G1366" i="1"/>
  <c r="G1370" i="1"/>
  <c r="G1374" i="1"/>
  <c r="G1382" i="1"/>
  <c r="G1386" i="1"/>
  <c r="G1390" i="1"/>
  <c r="G1394" i="1"/>
  <c r="G1398" i="1"/>
  <c r="G1401" i="1"/>
  <c r="G1405" i="1"/>
  <c r="G1409" i="1"/>
  <c r="G1413" i="1"/>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13" i="1"/>
  <c r="G1517" i="1"/>
  <c r="G1521" i="1"/>
  <c r="G1525" i="1"/>
  <c r="G1529" i="1"/>
  <c r="G1533" i="1"/>
  <c r="G1550" i="1"/>
  <c r="I1550" i="1" s="1"/>
  <c r="J1550" i="1"/>
  <c r="G1560" i="1"/>
  <c r="I1560" i="1" s="1"/>
  <c r="J1560" i="1"/>
  <c r="G1578" i="1"/>
  <c r="I1578" i="1" s="1"/>
  <c r="J1578" i="1"/>
  <c r="H1600" i="1"/>
  <c r="G1600" i="1"/>
  <c r="H1611" i="1"/>
  <c r="G1611" i="1"/>
  <c r="H1628" i="1"/>
  <c r="G1628" i="1"/>
  <c r="H1639" i="1"/>
  <c r="G1639" i="1"/>
  <c r="H1651" i="1"/>
  <c r="G1651" i="1"/>
  <c r="H1664" i="1"/>
  <c r="G1664" i="1"/>
  <c r="H1680" i="1"/>
  <c r="G1680" i="1"/>
  <c r="E535" i="4"/>
  <c r="I1547" i="1"/>
  <c r="I1551" i="1"/>
  <c r="G1558" i="1"/>
  <c r="I1558" i="1" s="1"/>
  <c r="J1558" i="1"/>
  <c r="I1561" i="1"/>
  <c r="I1572" i="1"/>
  <c r="I1579" i="1"/>
  <c r="H1583" i="1"/>
  <c r="G1583" i="1"/>
  <c r="H1587" i="1"/>
  <c r="G1587" i="1"/>
  <c r="H1608" i="1"/>
  <c r="G1608" i="1"/>
  <c r="H1619" i="1"/>
  <c r="G1619" i="1"/>
  <c r="H1636" i="1"/>
  <c r="G1636" i="1"/>
  <c r="H1647" i="1"/>
  <c r="G1647" i="1"/>
  <c r="H1660" i="1"/>
  <c r="G1660" i="1"/>
  <c r="H1676" i="1"/>
  <c r="G1676" i="1"/>
  <c r="H24" i="9"/>
  <c r="G24" i="9"/>
  <c r="F153" i="4"/>
  <c r="E639" i="4"/>
  <c r="D633" i="1" s="1"/>
  <c r="G1380" i="1"/>
  <c r="G1548" i="1"/>
  <c r="I1548" i="1" s="1"/>
  <c r="J1548" i="1"/>
  <c r="G1552" i="1"/>
  <c r="I1552" i="1" s="1"/>
  <c r="J1552" i="1"/>
  <c r="G1556" i="1"/>
  <c r="I1556" i="1" s="1"/>
  <c r="J1556" i="1"/>
  <c r="I1559" i="1"/>
  <c r="H1560" i="1"/>
  <c r="I1564" i="1"/>
  <c r="J1572" i="1"/>
  <c r="I1577" i="1"/>
  <c r="H1578" i="1"/>
  <c r="H1595" i="1"/>
  <c r="G1595" i="1"/>
  <c r="H1616" i="1"/>
  <c r="G1616" i="1"/>
  <c r="H1644" i="1"/>
  <c r="G1644" i="1"/>
  <c r="H1656" i="1"/>
  <c r="G1656" i="1"/>
  <c r="H1672" i="1"/>
  <c r="G1672" i="1"/>
  <c r="F7" i="4"/>
  <c r="F165" i="4"/>
  <c r="D164" i="4"/>
  <c r="D152" i="4" s="1"/>
  <c r="F578" i="4"/>
  <c r="D571" i="4"/>
  <c r="H338" i="9"/>
  <c r="E176" i="5"/>
  <c r="F118" i="6"/>
  <c r="D114" i="6"/>
  <c r="C1621" i="1"/>
  <c r="I40" i="3"/>
  <c r="H1541" i="1"/>
  <c r="G1541" i="1"/>
  <c r="I1541" i="1" s="1"/>
  <c r="H1543" i="1"/>
  <c r="G1543" i="1"/>
  <c r="I1543" i="1" s="1"/>
  <c r="H1545" i="1"/>
  <c r="G1545" i="1"/>
  <c r="I1545" i="1" s="1"/>
  <c r="G1563" i="1"/>
  <c r="J1563" i="1"/>
  <c r="H1564" i="1"/>
  <c r="G1565" i="1"/>
  <c r="J1565" i="1"/>
  <c r="H1566" i="1"/>
  <c r="I1566" i="1" s="1"/>
  <c r="G1567" i="1"/>
  <c r="J1567" i="1"/>
  <c r="H1568" i="1"/>
  <c r="I1568" i="1" s="1"/>
  <c r="G1569" i="1"/>
  <c r="J1569" i="1"/>
  <c r="H1570" i="1"/>
  <c r="H1599" i="1"/>
  <c r="G1599" i="1"/>
  <c r="H1615" i="1"/>
  <c r="G1615" i="1"/>
  <c r="H1635" i="1"/>
  <c r="G1635" i="1"/>
  <c r="H1655" i="1"/>
  <c r="G1655" i="1"/>
  <c r="H1659" i="1"/>
  <c r="G1659" i="1"/>
  <c r="H1663" i="1"/>
  <c r="G1663" i="1"/>
  <c r="H1667" i="1"/>
  <c r="G1667" i="1"/>
  <c r="H1671" i="1"/>
  <c r="G1671" i="1"/>
  <c r="H1675" i="1"/>
  <c r="G1675" i="1"/>
  <c r="H1679" i="1"/>
  <c r="G1679" i="1"/>
  <c r="H1683" i="1"/>
  <c r="G1683" i="1"/>
  <c r="F83" i="4"/>
  <c r="D82" i="4"/>
  <c r="F107" i="4"/>
  <c r="D106" i="4"/>
  <c r="F141" i="4"/>
  <c r="D140" i="4"/>
  <c r="D202" i="4"/>
  <c r="F262" i="4"/>
  <c r="F273" i="4"/>
  <c r="F310" i="4"/>
  <c r="D309" i="4"/>
  <c r="F362" i="4"/>
  <c r="D361" i="4"/>
  <c r="D536" i="4"/>
  <c r="F537" i="4"/>
  <c r="G335" i="9"/>
  <c r="E335" i="9" s="1"/>
  <c r="B335" i="9" s="1"/>
  <c r="F177" i="5"/>
  <c r="F6" i="6"/>
  <c r="D5" i="6"/>
  <c r="E7" i="4"/>
  <c r="F58" i="4"/>
  <c r="F134" i="4"/>
  <c r="F135" i="4"/>
  <c r="F160" i="4"/>
  <c r="F170" i="4"/>
  <c r="F231" i="4"/>
  <c r="D230" i="4"/>
  <c r="F274" i="4"/>
  <c r="F426" i="4"/>
  <c r="F523" i="4"/>
  <c r="D522" i="4"/>
  <c r="F598" i="4"/>
  <c r="D597" i="4"/>
  <c r="D70" i="5"/>
  <c r="F71" i="5"/>
  <c r="F255" i="5"/>
  <c r="D254" i="5"/>
  <c r="D250" i="5" s="1"/>
  <c r="D5" i="7"/>
  <c r="C1538" i="1"/>
  <c r="D44" i="8"/>
  <c r="C1582" i="1"/>
  <c r="I1540" i="1"/>
  <c r="I1542" i="1"/>
  <c r="I1544" i="1"/>
  <c r="H1563" i="1"/>
  <c r="H1565" i="1"/>
  <c r="H1567" i="1"/>
  <c r="H1569" i="1"/>
  <c r="H1572" i="1"/>
  <c r="G1573" i="1"/>
  <c r="I1573" i="1" s="1"/>
  <c r="J1573" i="1"/>
  <c r="H1574" i="1"/>
  <c r="I1574" i="1" s="1"/>
  <c r="G1575" i="1"/>
  <c r="I1575" i="1" s="1"/>
  <c r="J1575" i="1"/>
  <c r="H1576" i="1"/>
  <c r="H1591" i="1"/>
  <c r="G1591" i="1"/>
  <c r="H1607" i="1"/>
  <c r="G1607" i="1"/>
  <c r="C1627" i="1"/>
  <c r="H1643" i="1"/>
  <c r="G1643" i="1"/>
  <c r="D49" i="4"/>
  <c r="E82" i="4"/>
  <c r="D78" i="1" s="1"/>
  <c r="F112" i="4"/>
  <c r="D125" i="4"/>
  <c r="F154" i="4"/>
  <c r="E164" i="4"/>
  <c r="D160" i="1" s="1"/>
  <c r="D321" i="4"/>
  <c r="D373" i="4"/>
  <c r="F437" i="4"/>
  <c r="D431" i="4"/>
  <c r="E250" i="5"/>
  <c r="D466" i="4"/>
  <c r="D491" i="4"/>
  <c r="F585" i="4"/>
  <c r="E597" i="4"/>
  <c r="D591" i="1" s="1"/>
  <c r="D12" i="5"/>
  <c r="F13" i="5"/>
  <c r="E88" i="5"/>
  <c r="D1093" i="1" s="1"/>
  <c r="H1093" i="1" s="1"/>
  <c r="E5" i="6"/>
  <c r="E5" i="7"/>
  <c r="E648" i="4"/>
  <c r="D642" i="1" s="1"/>
  <c r="D218" i="5"/>
  <c r="D176" i="5" s="1"/>
  <c r="D89" i="6"/>
  <c r="F43" i="6"/>
  <c r="D35" i="6"/>
  <c r="E313" i="9"/>
  <c r="B313" i="9" s="1"/>
  <c r="H315" i="9"/>
  <c r="H314" i="9"/>
  <c r="E336" i="9"/>
  <c r="B336" i="9" s="1"/>
  <c r="E337" i="9"/>
  <c r="B337" i="9" s="1"/>
  <c r="I10" i="9"/>
  <c r="B56" i="9"/>
  <c r="B64" i="9"/>
  <c r="B72" i="9"/>
  <c r="B80" i="9"/>
  <c r="B88" i="9"/>
  <c r="E147" i="5"/>
  <c r="D1152" i="1" s="1"/>
  <c r="H1152" i="1" s="1"/>
  <c r="G314" i="9"/>
  <c r="E314" i="9" s="1"/>
  <c r="B314" i="9" s="1"/>
  <c r="G315" i="9"/>
  <c r="H309" i="9"/>
  <c r="G309" i="9"/>
  <c r="H308" i="9"/>
  <c r="M228" i="9"/>
  <c r="G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E27" i="9"/>
  <c r="B27" i="9" s="1"/>
  <c r="E35" i="9"/>
  <c r="B35" i="9" s="1"/>
  <c r="E43" i="9"/>
  <c r="B43" i="9" s="1"/>
  <c r="B134" i="9"/>
  <c r="B142" i="9"/>
  <c r="B150" i="9"/>
  <c r="B162" i="9"/>
  <c r="B170" i="9"/>
  <c r="B232" i="9"/>
  <c r="B287" i="9"/>
  <c r="B231" i="9"/>
  <c r="B235" i="9"/>
  <c r="B239" i="9"/>
  <c r="B285" i="9"/>
  <c r="B291" i="9"/>
  <c r="H11" i="3" l="1"/>
  <c r="F250" i="5"/>
  <c r="H25" i="3"/>
  <c r="C1254" i="1"/>
  <c r="D175" i="5"/>
  <c r="H24" i="3"/>
  <c r="F176" i="5"/>
  <c r="C1180" i="1"/>
  <c r="H18" i="3"/>
  <c r="D299" i="4"/>
  <c r="C148" i="1"/>
  <c r="F89" i="6"/>
  <c r="C1484" i="1"/>
  <c r="H1627" i="1"/>
  <c r="G1627" i="1"/>
  <c r="K1480" i="9"/>
  <c r="G343" i="9"/>
  <c r="E343" i="9" s="1"/>
  <c r="B343" i="9" s="1"/>
  <c r="I39" i="3"/>
  <c r="C1620" i="1"/>
  <c r="F571" i="4"/>
  <c r="C565" i="1"/>
  <c r="E640" i="4"/>
  <c r="D634" i="1" s="1"/>
  <c r="D529" i="1"/>
  <c r="E152" i="4"/>
  <c r="E315" i="9"/>
  <c r="B315" i="9" s="1"/>
  <c r="F491" i="4"/>
  <c r="C485" i="1"/>
  <c r="F49" i="4"/>
  <c r="C45" i="1"/>
  <c r="G342" i="9"/>
  <c r="E342" i="9" s="1"/>
  <c r="E6" i="4"/>
  <c r="D3" i="1"/>
  <c r="D308" i="4"/>
  <c r="F309" i="4"/>
  <c r="C304" i="1"/>
  <c r="F202" i="4"/>
  <c r="C198" i="1"/>
  <c r="I1563" i="1"/>
  <c r="D6" i="4"/>
  <c r="H642" i="1"/>
  <c r="G642" i="1"/>
  <c r="F254" i="5"/>
  <c r="C1258" i="1"/>
  <c r="F106" i="4"/>
  <c r="C102" i="1"/>
  <c r="I1569" i="1"/>
  <c r="H19" i="9"/>
  <c r="E19" i="9" s="1"/>
  <c r="B19" i="9" s="1"/>
  <c r="F35" i="6"/>
  <c r="H28" i="3"/>
  <c r="C1430" i="1"/>
  <c r="G338" i="9"/>
  <c r="E338" i="9" s="1"/>
  <c r="B338" i="9" s="1"/>
  <c r="F218" i="5"/>
  <c r="C1222" i="1"/>
  <c r="D1537" i="1"/>
  <c r="I33" i="3"/>
  <c r="F12" i="5"/>
  <c r="C1017" i="1"/>
  <c r="F466" i="4"/>
  <c r="C460" i="1"/>
  <c r="F373" i="4"/>
  <c r="C368" i="1"/>
  <c r="F125" i="4"/>
  <c r="C121" i="1"/>
  <c r="G1538" i="1"/>
  <c r="H1538" i="1"/>
  <c r="F522" i="4"/>
  <c r="C516" i="1"/>
  <c r="F230" i="4"/>
  <c r="C226" i="1"/>
  <c r="G347" i="9"/>
  <c r="E347" i="9" s="1"/>
  <c r="D141" i="6"/>
  <c r="F5" i="6"/>
  <c r="H27" i="3"/>
  <c r="C1400" i="1"/>
  <c r="F536" i="4"/>
  <c r="D535" i="4"/>
  <c r="C530" i="1"/>
  <c r="F140" i="4"/>
  <c r="C136" i="1"/>
  <c r="F82" i="4"/>
  <c r="C78" i="1"/>
  <c r="I1565" i="1"/>
  <c r="E175" i="5"/>
  <c r="D1179" i="1" s="1"/>
  <c r="D1180" i="1"/>
  <c r="I24" i="3"/>
  <c r="F164" i="4"/>
  <c r="C160" i="1"/>
  <c r="G1152" i="1"/>
  <c r="G1093" i="1"/>
  <c r="F431" i="4"/>
  <c r="D430" i="4"/>
  <c r="C425" i="1"/>
  <c r="F597" i="4"/>
  <c r="C591" i="1"/>
  <c r="F114" i="6"/>
  <c r="H30" i="3"/>
  <c r="C1509" i="1"/>
  <c r="E309" i="9"/>
  <c r="B309" i="9" s="1"/>
  <c r="D7" i="5"/>
  <c r="E141" i="6"/>
  <c r="D1400" i="1"/>
  <c r="I27" i="3"/>
  <c r="D1254" i="1"/>
  <c r="I25" i="3"/>
  <c r="F321" i="4"/>
  <c r="C316" i="1"/>
  <c r="G1582" i="1"/>
  <c r="H1582" i="1"/>
  <c r="G345" i="9"/>
  <c r="E345" i="9" s="1"/>
  <c r="C1537" i="1"/>
  <c r="H33" i="3"/>
  <c r="D69" i="5"/>
  <c r="F70" i="5"/>
  <c r="C1075" i="1"/>
  <c r="E69" i="5"/>
  <c r="D360" i="4"/>
  <c r="F361" i="4"/>
  <c r="C356" i="1"/>
  <c r="I1567" i="1"/>
  <c r="G1621" i="1"/>
  <c r="H1621" i="1"/>
  <c r="E24" i="9"/>
  <c r="H356" i="1" l="1"/>
  <c r="G356" i="1"/>
  <c r="H1537" i="1"/>
  <c r="G1537" i="1"/>
  <c r="B345" i="9"/>
  <c r="E344" i="9"/>
  <c r="I10" i="3" s="1"/>
  <c r="H1509" i="1"/>
  <c r="G1509" i="1"/>
  <c r="H78" i="1"/>
  <c r="G78" i="1"/>
  <c r="H530" i="1"/>
  <c r="G530" i="1"/>
  <c r="H226" i="1"/>
  <c r="G226" i="1"/>
  <c r="H368" i="1"/>
  <c r="G368" i="1"/>
  <c r="G1017" i="1"/>
  <c r="H1017" i="1"/>
  <c r="G1222" i="1"/>
  <c r="H1222" i="1"/>
  <c r="E341" i="9"/>
  <c r="B342" i="9"/>
  <c r="H1620" i="1"/>
  <c r="G1620" i="1"/>
  <c r="G1180" i="1"/>
  <c r="H1180" i="1"/>
  <c r="H1254" i="1"/>
  <c r="G1254" i="1"/>
  <c r="B24" i="9"/>
  <c r="G1075" i="1"/>
  <c r="H1075" i="1"/>
  <c r="H316" i="1"/>
  <c r="G316" i="1"/>
  <c r="H1400" i="1"/>
  <c r="G1400" i="1"/>
  <c r="F360" i="4"/>
  <c r="D418" i="4"/>
  <c r="C355" i="1"/>
  <c r="F69" i="5"/>
  <c r="H23" i="3"/>
  <c r="C1074" i="1"/>
  <c r="D1536" i="1"/>
  <c r="I31" i="3"/>
  <c r="H425" i="1"/>
  <c r="G425" i="1"/>
  <c r="D640" i="4"/>
  <c r="F535" i="4"/>
  <c r="C529" i="1"/>
  <c r="H102" i="1"/>
  <c r="G102" i="1"/>
  <c r="H198" i="1"/>
  <c r="G198" i="1"/>
  <c r="D417" i="4"/>
  <c r="F308" i="4"/>
  <c r="C303" i="1"/>
  <c r="H45" i="1"/>
  <c r="G45" i="1"/>
  <c r="D301" i="4"/>
  <c r="D423" i="4"/>
  <c r="C295" i="1"/>
  <c r="H591" i="1"/>
  <c r="G591" i="1"/>
  <c r="I23" i="3"/>
  <c r="D1074" i="1"/>
  <c r="E6" i="5"/>
  <c r="D6" i="5"/>
  <c r="F7" i="5"/>
  <c r="H22" i="3"/>
  <c r="C1012" i="1"/>
  <c r="D639" i="4"/>
  <c r="F430" i="4"/>
  <c r="C424" i="1"/>
  <c r="H160" i="1"/>
  <c r="G160" i="1"/>
  <c r="H136" i="1"/>
  <c r="G136" i="1"/>
  <c r="F141" i="6"/>
  <c r="C1536" i="1"/>
  <c r="H31" i="3"/>
  <c r="H516" i="1"/>
  <c r="G516" i="1"/>
  <c r="H121" i="1"/>
  <c r="G121" i="1"/>
  <c r="H460" i="1"/>
  <c r="G460" i="1"/>
  <c r="H3" i="1"/>
  <c r="G3" i="1"/>
  <c r="E299" i="4"/>
  <c r="F299" i="4" s="1"/>
  <c r="I18" i="3"/>
  <c r="D148" i="1"/>
  <c r="H148" i="1" s="1"/>
  <c r="H565" i="1"/>
  <c r="G565" i="1"/>
  <c r="H1484" i="1"/>
  <c r="G1484" i="1"/>
  <c r="F152" i="4"/>
  <c r="E346" i="9"/>
  <c r="B347" i="9"/>
  <c r="H1430" i="1"/>
  <c r="G1430" i="1"/>
  <c r="H1258" i="1"/>
  <c r="G1258" i="1"/>
  <c r="D422" i="4"/>
  <c r="F6" i="4"/>
  <c r="H17" i="3"/>
  <c r="D300" i="4"/>
  <c r="C2" i="1"/>
  <c r="H304" i="1"/>
  <c r="G304" i="1"/>
  <c r="E422" i="4"/>
  <c r="I17" i="3"/>
  <c r="D2" i="1"/>
  <c r="H485" i="1"/>
  <c r="G485" i="1"/>
  <c r="F175" i="5"/>
  <c r="C1179" i="1"/>
  <c r="N3" i="9"/>
  <c r="I11" i="3"/>
  <c r="E300" i="4" l="1"/>
  <c r="D296" i="1" s="1"/>
  <c r="D643" i="4"/>
  <c r="F422" i="4"/>
  <c r="D424" i="4"/>
  <c r="C417" i="1"/>
  <c r="D644" i="4"/>
  <c r="D425" i="4"/>
  <c r="C418" i="1"/>
  <c r="G20" i="9"/>
  <c r="H529" i="1"/>
  <c r="G529" i="1"/>
  <c r="H1536" i="1"/>
  <c r="G1536" i="1"/>
  <c r="F639" i="4"/>
  <c r="C633" i="1"/>
  <c r="G306" i="9"/>
  <c r="E306" i="9" s="1"/>
  <c r="B306" i="9" s="1"/>
  <c r="G299" i="9"/>
  <c r="F6" i="5"/>
  <c r="C1011" i="1"/>
  <c r="H303" i="1"/>
  <c r="G303" i="1"/>
  <c r="H2" i="1"/>
  <c r="G2" i="1"/>
  <c r="E643" i="4"/>
  <c r="D417" i="1"/>
  <c r="F300" i="4"/>
  <c r="C296" i="1"/>
  <c r="H1179" i="1"/>
  <c r="G1179" i="1"/>
  <c r="G1012" i="1"/>
  <c r="H1012" i="1"/>
  <c r="H299" i="9"/>
  <c r="D1011" i="1"/>
  <c r="F301" i="4"/>
  <c r="C297" i="1"/>
  <c r="F640" i="4"/>
  <c r="C634" i="1"/>
  <c r="H355" i="1"/>
  <c r="G355" i="1"/>
  <c r="G148" i="1"/>
  <c r="E423" i="4"/>
  <c r="E424" i="4" s="1"/>
  <c r="D419" i="1" s="1"/>
  <c r="E301" i="4"/>
  <c r="D295" i="1"/>
  <c r="H424" i="1"/>
  <c r="G424" i="1"/>
  <c r="H295" i="1"/>
  <c r="G295" i="1"/>
  <c r="F417" i="4"/>
  <c r="C412" i="1"/>
  <c r="G1074" i="1"/>
  <c r="H1074" i="1"/>
  <c r="F418" i="4"/>
  <c r="C413" i="1"/>
  <c r="H9" i="3"/>
  <c r="K3" i="9" l="1"/>
  <c r="I9" i="3"/>
  <c r="H417" i="1"/>
  <c r="G417" i="1"/>
  <c r="D297" i="1"/>
  <c r="H413" i="1"/>
  <c r="G413" i="1"/>
  <c r="H412" i="1"/>
  <c r="G412" i="1"/>
  <c r="E644" i="4"/>
  <c r="E425" i="4"/>
  <c r="D420" i="1" s="1"/>
  <c r="D418" i="1"/>
  <c r="H418" i="1" s="1"/>
  <c r="H20" i="9"/>
  <c r="H634" i="1"/>
  <c r="G634" i="1"/>
  <c r="H8" i="3"/>
  <c r="G1011" i="1"/>
  <c r="H1011" i="1"/>
  <c r="H633" i="1"/>
  <c r="G633" i="1"/>
  <c r="F423" i="4"/>
  <c r="F424" i="4"/>
  <c r="C419" i="1"/>
  <c r="F425" i="4"/>
  <c r="C420" i="1"/>
  <c r="H297" i="1"/>
  <c r="G297" i="1"/>
  <c r="H296" i="1"/>
  <c r="G296" i="1"/>
  <c r="E645" i="4"/>
  <c r="D637" i="1"/>
  <c r="E299" i="9"/>
  <c r="E20" i="9"/>
  <c r="B20" i="9" s="1"/>
  <c r="D646" i="4"/>
  <c r="F644" i="4"/>
  <c r="C638" i="1"/>
  <c r="D645" i="4"/>
  <c r="F643" i="4"/>
  <c r="C637" i="1"/>
  <c r="G418" i="1" l="1"/>
  <c r="M3" i="9"/>
  <c r="G637" i="1"/>
  <c r="H637" i="1"/>
  <c r="H419" i="1"/>
  <c r="G419" i="1"/>
  <c r="F645" i="4"/>
  <c r="D649" i="4"/>
  <c r="C639" i="1"/>
  <c r="H420" i="1"/>
  <c r="G420" i="1"/>
  <c r="B299" i="9"/>
  <c r="D650" i="4"/>
  <c r="F646" i="4"/>
  <c r="C640" i="1"/>
  <c r="D639" i="1"/>
  <c r="E646" i="4"/>
  <c r="D638" i="1"/>
  <c r="G638" i="1" s="1"/>
  <c r="E650" i="4" l="1"/>
  <c r="D640" i="1"/>
  <c r="G640" i="1" s="1"/>
  <c r="G297" i="9"/>
  <c r="E297" i="9" s="1"/>
  <c r="B297" i="9" s="1"/>
  <c r="H640" i="1"/>
  <c r="H638" i="1"/>
  <c r="H639" i="1"/>
  <c r="G639" i="1"/>
  <c r="H333" i="9"/>
  <c r="G333" i="9"/>
  <c r="E333" i="9" s="1"/>
  <c r="F650" i="4"/>
  <c r="H20" i="3"/>
  <c r="C644" i="1"/>
  <c r="F649" i="4"/>
  <c r="H19" i="3"/>
  <c r="C643" i="1"/>
  <c r="E649" i="4"/>
  <c r="I19" i="3" l="1"/>
  <c r="D643" i="1"/>
  <c r="G643" i="1" s="1"/>
  <c r="H643" i="1"/>
  <c r="H7" i="3"/>
  <c r="B333" i="9"/>
  <c r="E298" i="9"/>
  <c r="I8" i="3" s="1"/>
  <c r="I20" i="3"/>
  <c r="D644" i="1"/>
  <c r="G644" i="1" s="1"/>
  <c r="H644" i="1" l="1"/>
  <c r="J3" i="9"/>
  <c r="G295" i="9" l="1"/>
  <c r="L293" i="9"/>
  <c r="F293" i="9" s="1"/>
  <c r="H295" i="9"/>
  <c r="H18" i="9"/>
  <c r="G18" i="9"/>
  <c r="K6" i="9"/>
  <c r="G16" i="9"/>
  <c r="I12" i="9"/>
  <c r="G17" i="9"/>
  <c r="H17" i="9"/>
  <c r="I9" i="9"/>
  <c r="L16" i="9"/>
  <c r="K9" i="9"/>
  <c r="I5" i="9"/>
  <c r="J9" i="9"/>
  <c r="G15" i="9"/>
  <c r="I17" i="9"/>
  <c r="I7" i="9"/>
  <c r="K10" i="9"/>
  <c r="H16" i="9"/>
  <c r="K7" i="9"/>
  <c r="I13" i="9"/>
  <c r="G22" i="9"/>
  <c r="M16" i="9"/>
  <c r="K13" i="9"/>
  <c r="I6" i="9"/>
  <c r="J17" i="9"/>
  <c r="J5" i="9"/>
  <c r="H15" i="9"/>
  <c r="J12" i="9"/>
  <c r="H22" i="9"/>
  <c r="J13" i="9"/>
  <c r="K8" i="9"/>
  <c r="M15" i="9"/>
  <c r="G21" i="9"/>
  <c r="L15" i="9"/>
  <c r="J11" i="9"/>
  <c r="H21" i="9"/>
  <c r="I11" i="9"/>
  <c r="J6" i="9"/>
  <c r="J7" i="9"/>
  <c r="K11" i="9"/>
  <c r="I8" i="9"/>
  <c r="J10" i="9"/>
  <c r="E10" i="9" s="1"/>
  <c r="B10" i="9" s="1"/>
  <c r="K5" i="9"/>
  <c r="J8" i="9"/>
  <c r="K12" i="9"/>
  <c r="E8" i="9" l="1"/>
  <c r="B8" i="9" s="1"/>
  <c r="E18" i="9"/>
  <c r="B18" i="9" s="1"/>
  <c r="F15" i="9"/>
  <c r="E15" i="9"/>
  <c r="F16" i="9"/>
  <c r="E12" i="9"/>
  <c r="B12" i="9" s="1"/>
  <c r="E11" i="9"/>
  <c r="B11" i="9" s="1"/>
  <c r="E21" i="9"/>
  <c r="B21" i="9" s="1"/>
  <c r="E22" i="9"/>
  <c r="B22" i="9" s="1"/>
  <c r="E9" i="9"/>
  <c r="B9" i="9" s="1"/>
  <c r="E16" i="9"/>
  <c r="E6" i="9"/>
  <c r="B6" i="9" s="1"/>
  <c r="E13" i="9"/>
  <c r="B13" i="9" s="1"/>
  <c r="E7" i="9"/>
  <c r="B7" i="9" s="1"/>
  <c r="E5" i="9"/>
  <c r="B293" i="9"/>
  <c r="F23" i="9"/>
  <c r="E17" i="9"/>
  <c r="B17" i="9" s="1"/>
  <c r="E295" i="9"/>
  <c r="E14" i="9" l="1"/>
  <c r="I13" i="3" s="1"/>
  <c r="B15" i="9"/>
  <c r="B295" i="9"/>
  <c r="E23" i="9"/>
  <c r="I7" i="3" s="1"/>
  <c r="B5" i="9"/>
  <c r="E4" i="9"/>
  <c r="B16" i="9"/>
  <c r="F14" i="9"/>
  <c r="F3" i="9" s="1"/>
  <c r="E3" i="9" l="1"/>
</calcChain>
</file>

<file path=xl/sharedStrings.xml><?xml version="1.0" encoding="utf-8"?>
<sst xmlns="http://schemas.openxmlformats.org/spreadsheetml/2006/main" count="4724" uniqueCount="3656">
  <si>
    <t>Obveznik:</t>
  </si>
  <si>
    <t>27378 - OPĆINA JOSIPDOL</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</si>
  <si>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</si>
  <si>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</si>
  <si>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</si>
  <si>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</si>
  <si>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</si>
  <si>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</si>
  <si>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</si>
  <si>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</si>
  <si>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</si>
  <si>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</si>
  <si>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</si>
  <si>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</si>
  <si>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</si>
  <si>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</si>
  <si>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</si>
  <si>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</si>
  <si>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</si>
  <si>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</si>
  <si>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</si>
  <si>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</si>
  <si>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</si>
  <si>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</si>
  <si>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</si>
  <si>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</si>
  <si>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</si>
  <si>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</si>
  <si>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</si>
  <si>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</si>
  <si>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</si>
  <si>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</si>
  <si>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</si>
  <si>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</si>
  <si>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</si>
  <si>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</si>
  <si>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</si>
  <si>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</si>
  <si>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</si>
  <si>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</si>
  <si>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</si>
  <si>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</si>
  <si>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</si>
  <si>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</si>
  <si>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</si>
  <si>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</si>
  <si>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</si>
  <si>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</si>
  <si>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</si>
  <si>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</si>
  <si>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</si>
  <si>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</si>
  <si>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</si>
  <si>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</si>
  <si>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</si>
  <si>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</si>
  <si>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</si>
  <si>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</si>
  <si>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</si>
  <si>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</si>
  <si>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</si>
  <si>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</si>
  <si>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</si>
  <si>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</si>
  <si>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</si>
  <si>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</si>
  <si>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</si>
  <si>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</si>
  <si>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</si>
  <si>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</si>
  <si>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</si>
  <si>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</si>
  <si>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</si>
  <si>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</si>
  <si>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</si>
  <si>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</si>
  <si>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</si>
  <si>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</si>
  <si>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</si>
  <si>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</si>
  <si>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</si>
  <si>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</si>
  <si>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</si>
  <si>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</si>
  <si>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</si>
  <si>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</si>
  <si>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</si>
  <si>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</si>
  <si>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</si>
  <si>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</si>
  <si>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</si>
  <si>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</si>
  <si>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</si>
  <si>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</si>
  <si>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</si>
  <si>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</si>
  <si>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</si>
  <si>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</si>
  <si>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</si>
  <si>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</si>
  <si>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</si>
  <si>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</si>
  <si>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</si>
  <si>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</si>
  <si>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</si>
  <si>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</si>
  <si>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</si>
  <si>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</si>
  <si>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</si>
  <si>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</si>
  <si>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</si>
  <si>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</si>
  <si>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</si>
  <si>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</si>
  <si>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</si>
  <si>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</si>
  <si>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</si>
  <si>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</si>
  <si>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</si>
  <si>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</si>
  <si>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</si>
  <si>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</si>
  <si>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</si>
  <si>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</si>
  <si>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</si>
  <si>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</si>
  <si>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</si>
  <si>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</si>
  <si>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</si>
  <si>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</si>
  <si>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</si>
  <si>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</si>
  <si>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</si>
  <si>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</si>
  <si>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</si>
  <si>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</si>
  <si>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</si>
  <si>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</si>
  <si>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</si>
  <si>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</si>
  <si>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</si>
  <si>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</si>
  <si>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</si>
  <si>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</si>
  <si>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</si>
  <si>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</si>
  <si>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</si>
  <si>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</si>
  <si>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</si>
  <si>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</si>
  <si>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</si>
  <si>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</si>
  <si>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</si>
  <si>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</si>
  <si>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</si>
  <si>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</si>
  <si>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</si>
  <si>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</si>
  <si>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</si>
  <si>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</si>
  <si>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</si>
  <si>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</si>
  <si>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</si>
  <si>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</si>
  <si>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</si>
  <si>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</si>
  <si>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</si>
  <si>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</si>
  <si>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</si>
  <si>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</si>
  <si>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</si>
  <si>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</si>
  <si>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</si>
  <si>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</si>
  <si>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</si>
  <si>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</si>
  <si>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</si>
  <si>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</si>
  <si>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</si>
  <si>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</si>
  <si>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</si>
  <si>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</si>
  <si>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</si>
  <si>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</si>
  <si>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</si>
  <si>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</si>
  <si>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</si>
  <si>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</si>
  <si>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</si>
  <si>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</si>
  <si>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</si>
  <si>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</si>
  <si>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</si>
  <si>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</si>
  <si>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</si>
  <si>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</si>
  <si>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</si>
  <si>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</si>
  <si>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</si>
  <si>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</si>
  <si>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</si>
  <si>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</si>
  <si>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</si>
  <si>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</si>
  <si>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</si>
  <si>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</si>
  <si>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</si>
  <si>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</si>
  <si>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</si>
  <si>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</si>
  <si>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</si>
  <si>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</si>
  <si>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</si>
  <si>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</si>
  <si>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</si>
  <si>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</si>
  <si>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</si>
  <si>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</si>
  <si>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</si>
  <si>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</si>
  <si>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</si>
  <si>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</si>
  <si>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</si>
  <si>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</si>
  <si>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</si>
  <si>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</si>
  <si>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</si>
  <si>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</si>
  <si>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</si>
  <si>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</si>
  <si>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</si>
  <si>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</si>
  <si>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</si>
  <si>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</si>
  <si>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</si>
  <si>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</si>
  <si>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</si>
  <si>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</si>
  <si>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</si>
  <si>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</si>
  <si>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</si>
  <si>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</si>
  <si>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</si>
  <si>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</si>
  <si>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</si>
  <si>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</si>
  <si>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</si>
  <si>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</si>
  <si>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</si>
  <si>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</si>
  <si>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</si>
  <si>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</si>
  <si>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</si>
  <si>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</si>
  <si>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</si>
  <si>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</si>
  <si>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</si>
  <si>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</si>
  <si>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</si>
  <si>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</si>
  <si>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</si>
  <si>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</si>
  <si>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</si>
  <si>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</si>
  <si>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</si>
  <si>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</si>
  <si>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</si>
  <si>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</si>
  <si>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</si>
  <si>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</si>
  <si>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</si>
  <si>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</si>
  <si>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</si>
  <si>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</si>
  <si>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</si>
  <si>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</si>
  <si>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</si>
  <si>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</si>
  <si>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</si>
  <si>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</si>
  <si>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</si>
  <si>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</si>
  <si>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</si>
  <si>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</si>
  <si>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</si>
  <si>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</si>
  <si>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</si>
  <si>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</si>
  <si>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</si>
  <si>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</si>
  <si>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</si>
  <si>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</si>
  <si>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</si>
  <si>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</si>
  <si>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</si>
  <si>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</si>
  <si>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</si>
  <si>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</si>
  <si>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</si>
  <si>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</si>
  <si>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</si>
  <si>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</si>
  <si>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</si>
  <si>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</si>
  <si>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</si>
  <si>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</si>
  <si>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</si>
  <si>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</si>
  <si>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</si>
  <si>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</si>
  <si>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</si>
  <si>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</si>
  <si>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</si>
  <si>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</si>
  <si>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</si>
  <si>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</si>
  <si>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</si>
  <si>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</si>
  <si>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</si>
  <si>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</si>
  <si>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</si>
  <si>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</si>
  <si>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</si>
  <si>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</si>
  <si>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</si>
  <si>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</si>
  <si>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</si>
  <si>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</si>
  <si>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</si>
  <si>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</si>
  <si>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</si>
  <si>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</si>
  <si>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</si>
  <si>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</si>
  <si>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</si>
  <si>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</si>
  <si>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</si>
  <si>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</si>
  <si>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</si>
  <si>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</si>
  <si>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</si>
  <si>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</si>
  <si>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</si>
  <si>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</si>
  <si>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</si>
  <si>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</si>
  <si>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</si>
  <si>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</si>
  <si>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</si>
  <si>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</si>
  <si>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</si>
  <si>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</si>
  <si>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</si>
  <si>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</si>
  <si>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</si>
  <si>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</si>
  <si>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</si>
  <si>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</si>
  <si>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</si>
  <si>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</si>
  <si>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</si>
  <si>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</si>
  <si>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</si>
  <si>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</si>
  <si>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</si>
  <si>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</si>
  <si>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</si>
  <si>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</si>
  <si>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</si>
  <si>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</si>
  <si>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</si>
  <si>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</si>
  <si>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</si>
  <si>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</si>
  <si>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</si>
  <si>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</si>
  <si>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</si>
  <si>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</si>
  <si>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</si>
  <si>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</si>
  <si>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</si>
  <si>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</si>
  <si>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</si>
  <si>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</si>
  <si>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</si>
  <si>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</si>
  <si>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</si>
  <si>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</si>
  <si>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</si>
  <si>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</si>
  <si>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</si>
  <si>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</si>
  <si>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</si>
  <si>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</si>
  <si>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</si>
  <si>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</si>
  <si>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</si>
  <si>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</si>
  <si>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</si>
  <si>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</si>
  <si>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</si>
  <si>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</si>
  <si>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</si>
  <si>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</si>
  <si>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</si>
  <si>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</si>
  <si>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</si>
  <si>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</si>
  <si>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</si>
  <si>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</si>
  <si>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</si>
  <si>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</si>
  <si>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</si>
  <si>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</si>
  <si>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</si>
  <si>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</si>
  <si>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</si>
  <si>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</si>
  <si>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</si>
  <si>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</si>
  <si>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</si>
  <si>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</si>
  <si>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</si>
  <si>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</si>
  <si>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</si>
  <si>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</si>
  <si>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</si>
  <si>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</si>
  <si>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</si>
  <si>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</si>
  <si>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</si>
  <si>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</si>
  <si>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</si>
  <si>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</si>
  <si>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</si>
  <si>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</si>
  <si>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</si>
  <si>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</si>
  <si>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</si>
  <si>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</si>
  <si>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</si>
  <si>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</si>
  <si>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</si>
  <si>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</si>
  <si>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</si>
  <si>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</si>
  <si>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</si>
  <si>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</si>
  <si>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</si>
  <si>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</si>
  <si>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</si>
  <si>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</si>
  <si>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</si>
  <si>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</si>
  <si>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</si>
  <si>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</si>
  <si>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</si>
  <si>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</si>
  <si>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</si>
  <si>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</si>
  <si>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</si>
  <si>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</si>
  <si>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</si>
  <si>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</si>
  <si>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</si>
  <si>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</si>
  <si>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</si>
  <si>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</si>
  <si>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</si>
  <si>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</si>
  <si>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</si>
  <si>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</si>
  <si>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</si>
  <si>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</si>
  <si>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</si>
  <si>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</si>
  <si>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</si>
  <si>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</si>
  <si>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</si>
  <si>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</si>
  <si>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</si>
  <si>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</si>
  <si>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</si>
  <si>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</si>
  <si>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</si>
  <si>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</si>
  <si>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</si>
  <si>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</si>
  <si>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</si>
  <si>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</si>
  <si>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</si>
  <si>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</si>
  <si>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</si>
  <si>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</si>
  <si>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</si>
  <si>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</si>
  <si>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</si>
  <si>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</si>
  <si>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</si>
  <si>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</si>
  <si>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</si>
  <si>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</si>
  <si>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</si>
  <si>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</si>
  <si>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</si>
  <si>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</si>
  <si>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</si>
  <si>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</si>
  <si>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</si>
  <si>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</si>
  <si>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</si>
  <si>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</si>
  <si>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</si>
  <si>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</si>
  <si>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</si>
  <si>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</si>
  <si>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</si>
  <si>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</si>
  <si>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</si>
  <si>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</si>
  <si>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</si>
  <si>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</si>
  <si>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</si>
  <si>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</si>
  <si>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</si>
  <si>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</si>
  <si>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</si>
  <si>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</si>
  <si>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</si>
  <si>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</si>
  <si>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</si>
  <si>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</si>
  <si>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</si>
  <si>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</si>
  <si>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</si>
  <si>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</si>
  <si>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</si>
  <si>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</si>
  <si>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</si>
  <si>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</si>
  <si>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</si>
  <si>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</si>
  <si>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</si>
  <si>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</si>
  <si>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</si>
  <si>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</si>
  <si>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</si>
  <si>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</si>
  <si>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</si>
  <si>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</si>
  <si>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</si>
  <si>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</si>
  <si>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</si>
  <si>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</si>
  <si>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</si>
  <si>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</si>
  <si>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</si>
  <si>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</si>
  <si>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</si>
  <si>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</si>
  <si>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</si>
  <si>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</si>
  <si>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</si>
  <si>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</si>
  <si>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</si>
  <si>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</si>
  <si>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</si>
  <si>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</si>
  <si>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</si>
  <si>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</si>
  <si>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</si>
  <si>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</si>
  <si>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</si>
  <si>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</si>
  <si>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</si>
  <si>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</si>
  <si>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</si>
  <si>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</si>
  <si>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</si>
  <si>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</si>
  <si>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</si>
  <si>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</si>
  <si>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</si>
  <si>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</si>
  <si>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</si>
  <si>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</si>
  <si>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</si>
  <si>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</si>
  <si>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</si>
  <si>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</si>
  <si>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</si>
  <si>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</si>
  <si>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</si>
  <si>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</si>
  <si>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</si>
  <si>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</si>
  <si>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</si>
  <si>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</si>
  <si>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</si>
  <si>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</si>
  <si>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</si>
  <si>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</si>
  <si>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</si>
  <si>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</si>
  <si>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</si>
  <si>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</si>
  <si>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</si>
  <si>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</si>
  <si>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</si>
  <si>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</si>
  <si>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</si>
  <si>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</si>
  <si>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</si>
  <si>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</si>
  <si>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</si>
  <si>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</si>
  <si>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</si>
  <si>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</si>
  <si>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</si>
  <si>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</si>
  <si>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</si>
  <si>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</si>
  <si>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</si>
  <si>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</si>
  <si>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</si>
  <si>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</si>
  <si>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</si>
  <si>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</si>
  <si>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</si>
  <si>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</si>
  <si>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</si>
  <si>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</si>
  <si>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</si>
  <si>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</si>
  <si>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</si>
  <si>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</si>
  <si>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</si>
  <si>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</si>
  <si>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</si>
  <si>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</si>
  <si>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</si>
  <si>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</si>
  <si>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</si>
  <si>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</si>
  <si>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</si>
  <si>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</si>
  <si>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</si>
  <si>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</si>
  <si>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</si>
  <si>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</si>
  <si>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</si>
  <si>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</si>
  <si>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</si>
  <si>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</si>
  <si>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</si>
  <si>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</si>
  <si>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</si>
  <si>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</si>
  <si>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</si>
  <si>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</si>
  <si>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</si>
  <si>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</si>
  <si>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</si>
  <si>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</si>
  <si>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</si>
  <si>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</si>
  <si>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</si>
  <si>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</si>
  <si>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</si>
  <si>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</si>
  <si>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</si>
  <si>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</si>
  <si>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</si>
  <si>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</si>
  <si>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</si>
  <si>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</si>
  <si>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</si>
  <si>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</si>
  <si>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</si>
  <si>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</si>
  <si>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</si>
  <si>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</si>
  <si>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</si>
  <si>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</si>
  <si>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</si>
  <si>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</si>
  <si>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</si>
  <si>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</si>
  <si>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</si>
  <si>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</si>
  <si>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</si>
  <si>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</si>
  <si>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</si>
  <si>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</si>
  <si>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</si>
  <si>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</si>
  <si>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</si>
  <si>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</si>
  <si>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</si>
  <si>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</si>
  <si>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</si>
  <si>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</si>
  <si>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</si>
  <si>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</si>
  <si>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</si>
  <si>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</si>
  <si>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</si>
  <si>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</si>
  <si>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</si>
  <si>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</si>
  <si>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</si>
  <si>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</si>
  <si>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</si>
  <si>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</si>
  <si>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</si>
  <si>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</si>
  <si>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</si>
  <si>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</si>
  <si>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</si>
  <si>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</si>
  <si>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</si>
  <si>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</si>
  <si>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</si>
  <si>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</si>
  <si>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</si>
  <si>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</si>
  <si>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</si>
  <si>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</si>
  <si>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</si>
  <si>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</si>
  <si>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</si>
  <si>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</si>
  <si>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</si>
  <si>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</si>
  <si>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</si>
  <si>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</si>
  <si>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</si>
  <si>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</si>
  <si>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</si>
  <si>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</si>
  <si>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</si>
  <si>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</si>
  <si>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</si>
  <si>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</si>
  <si>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</si>
  <si>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</si>
  <si>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</si>
  <si>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</si>
  <si>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</si>
  <si>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</si>
  <si>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</si>
  <si>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</si>
  <si>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</si>
  <si>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</si>
  <si>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</si>
  <si>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</si>
  <si>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</si>
  <si>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</si>
  <si>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</si>
  <si>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</si>
  <si>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</si>
  <si>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</si>
  <si>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</si>
  <si>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</si>
  <si>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</si>
  <si>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</si>
  <si>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</si>
  <si>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</si>
  <si>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</si>
  <si>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</si>
  <si>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</si>
  <si>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</si>
  <si>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</si>
  <si>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</si>
  <si>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</si>
  <si>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</si>
  <si>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</si>
  <si>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</si>
  <si>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</si>
  <si>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</si>
  <si>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</si>
  <si>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</si>
  <si>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</si>
  <si>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</si>
  <si>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</si>
  <si>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</si>
  <si>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</si>
  <si>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</si>
  <si>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</si>
  <si>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</si>
  <si>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</si>
  <si>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</si>
  <si>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</si>
  <si>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</si>
  <si>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</si>
  <si>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</si>
  <si>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</si>
  <si>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</si>
  <si>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</si>
  <si>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</si>
  <si>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</si>
  <si>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</si>
  <si>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</si>
  <si>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</si>
  <si>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</si>
  <si>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</si>
  <si>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</si>
  <si>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</si>
  <si>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</si>
  <si>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</si>
  <si>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</si>
  <si>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</si>
  <si>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</si>
  <si>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</si>
  <si>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</si>
  <si>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</si>
  <si>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</si>
  <si>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</si>
  <si>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</si>
  <si>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</si>
  <si>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</si>
  <si>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</si>
  <si>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</si>
  <si>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</si>
  <si>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</si>
  <si>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</si>
  <si>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</si>
  <si>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</si>
  <si>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</si>
  <si>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</si>
  <si>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</si>
  <si>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</si>
  <si>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</si>
  <si>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</si>
  <si>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</si>
  <si>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</si>
  <si>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</si>
  <si>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</si>
  <si>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</si>
  <si>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</si>
  <si>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</si>
  <si>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</si>
  <si>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</si>
  <si>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</si>
  <si>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</si>
  <si>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</si>
  <si>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</si>
  <si>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</si>
  <si>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</si>
  <si>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</si>
  <si>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</si>
  <si>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</si>
  <si>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</si>
  <si>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</si>
  <si>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</si>
  <si>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</si>
  <si>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</si>
  <si>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</si>
  <si>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</si>
  <si>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</si>
  <si>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</si>
  <si>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</si>
  <si>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</si>
  <si>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</si>
  <si>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</si>
  <si>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</si>
  <si>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</si>
  <si>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</si>
  <si>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</si>
  <si>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</si>
  <si>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</si>
  <si>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</si>
  <si>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</si>
  <si>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</si>
  <si>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</si>
  <si>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</si>
  <si>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</si>
  <si>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</si>
  <si>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</si>
  <si>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</si>
  <si>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</si>
  <si>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</si>
  <si>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</si>
  <si>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</si>
  <si>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</si>
  <si>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</si>
  <si>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</si>
  <si>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</si>
  <si>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</si>
  <si>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</si>
  <si>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</si>
  <si>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</si>
  <si>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</si>
  <si>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</si>
  <si>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</si>
  <si>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</si>
  <si>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</si>
  <si>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</si>
  <si>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</si>
  <si>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</si>
  <si>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</si>
  <si>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</si>
  <si>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</si>
  <si>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</si>
  <si>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</si>
  <si>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</si>
  <si>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</si>
  <si>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</si>
  <si>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</si>
  <si>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</si>
  <si>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</si>
  <si>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</si>
  <si>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</si>
  <si>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</si>
  <si>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</si>
  <si>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</si>
  <si>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</si>
  <si>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</si>
  <si>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</si>
  <si>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</si>
  <si>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</si>
  <si>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</si>
  <si>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</si>
  <si>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</si>
  <si>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</si>
  <si>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</si>
  <si>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</si>
  <si>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</si>
  <si>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</si>
  <si>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</si>
  <si>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</si>
  <si>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</si>
  <si>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</si>
  <si>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</si>
  <si>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</si>
  <si>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</si>
  <si>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</si>
  <si>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</si>
  <si>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</si>
  <si>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</si>
  <si>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</si>
  <si>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</si>
  <si>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</si>
  <si>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</si>
  <si>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</si>
  <si>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</si>
  <si>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</si>
  <si>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</si>
  <si>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</si>
  <si>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</si>
  <si>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</si>
  <si>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</si>
  <si>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</si>
  <si>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</si>
  <si>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</si>
  <si>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</si>
  <si>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</si>
  <si>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</si>
  <si>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</si>
  <si>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</si>
  <si>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</si>
  <si>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</si>
  <si>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</si>
  <si>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</si>
  <si>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</si>
  <si>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</si>
  <si>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</si>
  <si>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</si>
  <si>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</si>
  <si>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</si>
  <si>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</si>
  <si>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</si>
  <si>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</si>
  <si>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</si>
  <si>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</si>
  <si>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</si>
  <si>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</si>
  <si>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</si>
  <si>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</si>
  <si>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</si>
  <si>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</si>
  <si>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</si>
  <si>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</si>
  <si>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</si>
  <si>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</si>
  <si>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</si>
  <si>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</si>
  <si>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</si>
  <si>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</si>
  <si>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</si>
  <si>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</si>
  <si>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</si>
  <si>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</si>
  <si>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</si>
  <si>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</si>
  <si>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</si>
  <si>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</si>
  <si>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</si>
  <si>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</si>
  <si>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</si>
  <si>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</si>
  <si>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</si>
  <si>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</si>
  <si>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</si>
  <si>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</si>
  <si>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</si>
  <si>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</si>
  <si>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</si>
  <si>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</si>
  <si>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</si>
  <si>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</si>
  <si>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</si>
  <si>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</si>
  <si>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</si>
  <si>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</si>
  <si>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</si>
  <si>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</si>
  <si>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</si>
  <si>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</si>
  <si>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</si>
  <si>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</si>
  <si>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</si>
  <si>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</si>
  <si>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</si>
  <si>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</si>
  <si>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</si>
  <si>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</si>
  <si>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</si>
  <si>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</si>
  <si>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</si>
  <si>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</si>
  <si>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</si>
  <si>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</si>
  <si>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</si>
  <si>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</si>
  <si>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</si>
  <si>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</si>
  <si>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</si>
  <si>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</si>
  <si>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</si>
  <si>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</si>
  <si>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</si>
  <si>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</si>
  <si>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</si>
  <si>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</si>
  <si>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</si>
  <si>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</si>
  <si>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</si>
  <si>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</si>
  <si>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</si>
  <si>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</si>
  <si>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</si>
  <si>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</si>
  <si>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</si>
  <si>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</si>
  <si>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</si>
  <si>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</si>
  <si>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</si>
  <si>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</si>
  <si>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</si>
  <si>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</si>
  <si>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</si>
  <si>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</si>
  <si>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</si>
  <si>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</si>
  <si>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</si>
  <si>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</si>
  <si>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</si>
  <si>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</si>
  <si>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</si>
  <si>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</si>
  <si>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</si>
  <si>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</si>
  <si>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</si>
  <si>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</si>
  <si>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</si>
  <si>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</si>
  <si>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</si>
  <si>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</si>
  <si>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</si>
  <si>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</si>
  <si>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</si>
  <si>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</si>
  <si>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</si>
  <si>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</si>
  <si>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</si>
  <si>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</si>
  <si>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</si>
  <si>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</si>
  <si>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</si>
  <si>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</si>
  <si>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</si>
  <si>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</si>
  <si>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</si>
  <si>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</si>
  <si>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</si>
  <si>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</si>
  <si>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</si>
  <si>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</si>
  <si>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</si>
  <si>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</si>
  <si>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</si>
  <si>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</si>
  <si>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</si>
  <si>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</si>
  <si>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</si>
  <si>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</si>
  <si>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</si>
  <si>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</si>
  <si>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</si>
  <si>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</si>
  <si>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</si>
  <si>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</si>
  <si>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</si>
  <si>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</si>
  <si>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</si>
  <si>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</si>
  <si>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</si>
  <si>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</si>
  <si>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</si>
  <si>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</si>
  <si>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</si>
  <si>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</si>
  <si>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</si>
  <si>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</si>
  <si>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</si>
  <si>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</si>
  <si>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</si>
  <si>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</si>
  <si>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</si>
  <si>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</si>
  <si>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</si>
  <si>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</si>
  <si>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</si>
  <si>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</si>
  <si>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</si>
  <si>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</si>
  <si>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</si>
  <si>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</si>
  <si>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</si>
  <si>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</si>
  <si>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</si>
  <si>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</si>
  <si>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</si>
  <si>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</si>
  <si>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</si>
  <si>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</si>
  <si>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</si>
  <si>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</si>
  <si>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</si>
  <si>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</si>
  <si>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</si>
  <si>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</si>
  <si>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</si>
  <si>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</si>
  <si>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</si>
  <si>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</si>
  <si>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</si>
  <si>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</si>
  <si>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</si>
  <si>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</si>
  <si>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</si>
  <si>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</si>
  <si>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</si>
  <si>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</si>
  <si>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</si>
  <si>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</si>
  <si>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</si>
  <si>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</si>
  <si>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</si>
  <si>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</si>
  <si>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</si>
  <si>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</si>
  <si>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</si>
  <si>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</si>
  <si>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</si>
  <si>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</si>
  <si>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</si>
  <si>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</si>
  <si>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</si>
  <si>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</si>
  <si>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</si>
  <si>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</si>
  <si>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</si>
  <si>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</si>
  <si>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</si>
  <si>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</si>
  <si>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</si>
  <si>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</si>
  <si>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</si>
  <si>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</si>
  <si>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</si>
  <si>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</si>
  <si>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</si>
  <si>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</si>
  <si>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</si>
  <si>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</si>
  <si>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</si>
  <si>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</si>
  <si>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</si>
  <si>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</si>
  <si>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</si>
  <si>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</si>
  <si>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</si>
  <si>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</si>
  <si>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</si>
  <si>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</si>
  <si>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</si>
  <si>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</si>
  <si>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</si>
  <si>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</si>
  <si>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</si>
  <si>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</si>
  <si>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</si>
  <si>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</si>
  <si>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</si>
  <si>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</si>
  <si>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</si>
  <si>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</si>
  <si>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</si>
  <si>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</si>
  <si>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</si>
  <si>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</si>
  <si>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</si>
  <si>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</si>
  <si>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</si>
  <si>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</si>
  <si>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</si>
  <si>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</si>
  <si>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</si>
  <si>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</si>
  <si>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</si>
  <si>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</si>
  <si>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</si>
  <si>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</si>
  <si>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</si>
  <si>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</si>
  <si>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</si>
  <si>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</si>
  <si>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</si>
  <si>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</si>
  <si>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</si>
  <si>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</si>
  <si>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</si>
  <si>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</si>
  <si>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</si>
  <si>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</si>
  <si>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</si>
  <si>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</si>
  <si>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</si>
  <si>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</si>
  <si>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</si>
  <si>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</si>
  <si>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</si>
  <si>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</si>
  <si>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</si>
  <si>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</si>
  <si>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</si>
  <si>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</si>
  <si>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</si>
  <si>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</si>
  <si>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</si>
  <si>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</si>
  <si>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</si>
  <si>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</si>
  <si>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</si>
  <si>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</si>
  <si>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</si>
  <si>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</si>
  <si>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</si>
  <si>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</si>
  <si>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</si>
  <si>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</si>
  <si>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</si>
  <si>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</si>
  <si>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</si>
  <si>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</si>
  <si>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</si>
  <si>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</si>
  <si>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</si>
  <si>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</si>
  <si>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</si>
  <si>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</si>
  <si>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</si>
  <si>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</si>
  <si>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</si>
  <si>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</si>
  <si>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</si>
  <si>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</si>
  <si>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</si>
  <si>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</si>
  <si>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</si>
  <si>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</si>
  <si>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</si>
  <si>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</si>
  <si>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</si>
  <si>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</si>
  <si>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</si>
  <si>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</si>
  <si>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</si>
  <si>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</si>
  <si>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</si>
  <si>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</si>
  <si>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</si>
  <si>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</si>
  <si>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</si>
  <si>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</si>
  <si>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</si>
  <si>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</si>
  <si>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</si>
  <si>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</si>
  <si>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</si>
  <si>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</si>
  <si>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</si>
  <si>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</si>
  <si>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</si>
  <si>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</si>
  <si>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</si>
  <si>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</si>
  <si>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</si>
  <si>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</si>
  <si>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</si>
  <si>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</si>
  <si>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</si>
  <si>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</si>
  <si>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</si>
  <si>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</si>
  <si>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</si>
  <si>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</si>
  <si>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</si>
  <si>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</si>
  <si>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</si>
  <si>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</si>
  <si>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</si>
  <si>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</si>
  <si>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</si>
  <si>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</si>
  <si>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</si>
  <si>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</si>
  <si>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</si>
  <si>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</si>
  <si>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</si>
  <si>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</si>
  <si>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</si>
  <si>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</si>
  <si>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</si>
  <si>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</si>
  <si>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</si>
  <si>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</si>
  <si>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</si>
  <si>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</si>
  <si>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</si>
  <si>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</si>
  <si>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</si>
  <si>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</si>
  <si>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</si>
  <si>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</si>
  <si>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</si>
  <si>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</si>
  <si>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</si>
  <si>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</si>
  <si>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</si>
  <si>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</si>
  <si>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</si>
  <si>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</si>
  <si>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</si>
  <si>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</si>
  <si>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</si>
  <si>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</si>
  <si>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</si>
  <si>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</si>
  <si>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</si>
  <si>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</si>
  <si>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</si>
  <si>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</si>
  <si>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</si>
  <si>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</si>
  <si>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</si>
  <si>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</si>
  <si>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</si>
  <si>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</si>
  <si>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</si>
  <si>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</si>
  <si>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</si>
  <si>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</si>
  <si>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</si>
  <si>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</si>
  <si>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</si>
  <si>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</si>
  <si>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</si>
  <si>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</si>
  <si>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</si>
  <si>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</si>
  <si>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</si>
  <si>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</si>
  <si>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</si>
  <si>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</si>
  <si>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</si>
  <si>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</si>
  <si>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</si>
  <si>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</si>
  <si>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</si>
  <si>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</si>
  <si>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</si>
  <si>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</si>
  <si>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</si>
  <si>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</si>
  <si>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</si>
  <si>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</si>
  <si>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</si>
  <si>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</si>
  <si>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</si>
  <si>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</si>
  <si>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</si>
  <si>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</si>
  <si>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</si>
  <si>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</si>
  <si>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</si>
  <si>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</si>
  <si>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</si>
  <si>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</si>
  <si>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</si>
  <si>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</si>
  <si>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</si>
  <si>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</si>
  <si>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</si>
  <si>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</si>
  <si>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</si>
  <si>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</si>
  <si>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</si>
  <si>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</si>
  <si>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</si>
  <si>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</si>
  <si>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</si>
  <si>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</si>
  <si>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</si>
  <si>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</si>
  <si>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</si>
  <si>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</si>
  <si>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</si>
  <si>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</si>
  <si>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</si>
  <si>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</si>
  <si>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</si>
  <si>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</si>
  <si>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</si>
  <si>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</si>
  <si>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</si>
  <si>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</si>
  <si>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</si>
  <si>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</si>
  <si>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</si>
  <si>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</si>
  <si>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</si>
  <si>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</si>
  <si>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</si>
  <si>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</si>
  <si>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</si>
  <si>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</si>
  <si>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</si>
  <si>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</si>
  <si>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</si>
  <si>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</si>
  <si>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</si>
  <si>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</si>
  <si>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</si>
  <si>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</si>
  <si>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</si>
  <si>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</si>
  <si>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</si>
  <si>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</si>
  <si>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</si>
  <si>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</si>
  <si>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</si>
  <si>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</si>
  <si>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</si>
  <si>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</si>
  <si>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</si>
  <si>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</si>
  <si>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</si>
  <si>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</si>
  <si>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</si>
  <si>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</si>
  <si>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</si>
  <si>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</si>
  <si>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</si>
  <si>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</si>
  <si>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</si>
  <si>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</si>
  <si>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</si>
  <si>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</si>
  <si>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</si>
  <si>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</si>
  <si>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</si>
  <si>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</si>
  <si>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</si>
  <si>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</si>
  <si>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</si>
  <si>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</si>
  <si>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</si>
  <si>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</si>
  <si>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</si>
  <si>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</si>
  <si>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</si>
  <si>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</si>
  <si>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</si>
  <si>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</si>
  <si>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</si>
  <si>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</si>
  <si>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</si>
  <si>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</si>
  <si>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</si>
  <si>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</si>
  <si>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</si>
  <si>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</si>
  <si>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</si>
  <si>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</si>
  <si>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</si>
  <si>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</si>
  <si>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</si>
  <si>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</si>
  <si>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</si>
  <si>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</si>
  <si>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</si>
  <si>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</si>
  <si>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</si>
  <si>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</si>
  <si>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</si>
  <si>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</si>
  <si>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</si>
  <si>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</si>
  <si>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</si>
  <si>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</si>
  <si>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</si>
  <si>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</si>
  <si>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</si>
  <si>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</si>
  <si>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</si>
  <si>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</si>
  <si>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</si>
  <si>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</si>
  <si>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</si>
  <si>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</si>
  <si>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</si>
  <si>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</si>
  <si>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</si>
  <si>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</si>
  <si>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</si>
  <si>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</si>
  <si>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</si>
  <si>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</si>
  <si>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</si>
  <si>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</si>
  <si>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</si>
  <si>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</si>
  <si>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</si>
  <si>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</si>
  <si>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</si>
  <si>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</si>
  <si>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</si>
  <si>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</si>
  <si>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</si>
  <si>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</si>
  <si>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</si>
  <si>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</si>
  <si>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</si>
  <si>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</si>
  <si>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</si>
  <si>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</si>
  <si>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</si>
  <si>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</si>
  <si>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</si>
  <si>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</si>
  <si>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</si>
  <si>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</si>
  <si>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</si>
  <si>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</si>
  <si>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</si>
  <si>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</si>
  <si>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</si>
  <si>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</si>
  <si>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</si>
  <si>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</si>
  <si>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</si>
  <si>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</si>
  <si>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</si>
  <si>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</si>
  <si>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</si>
  <si>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</si>
  <si>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</si>
  <si>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</si>
  <si>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</si>
  <si>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</si>
  <si>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</si>
  <si>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</si>
  <si>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</si>
  <si>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</si>
  <si>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</si>
  <si>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</si>
  <si>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</si>
  <si>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</si>
  <si>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</si>
  <si>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</si>
  <si>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</si>
  <si>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</si>
  <si>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</si>
  <si>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</si>
  <si>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</si>
  <si>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</si>
  <si>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</si>
  <si>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</si>
  <si>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</si>
  <si>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</si>
  <si>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</si>
  <si>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</si>
  <si>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</si>
  <si>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</si>
  <si>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</si>
  <si>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</si>
  <si>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</si>
  <si>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</si>
  <si>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</si>
  <si>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</si>
  <si>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</si>
  <si>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</si>
  <si>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</si>
  <si>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</si>
  <si>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</si>
  <si>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</si>
  <si>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</si>
  <si>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</si>
  <si>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</si>
  <si>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</si>
  <si>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</si>
  <si>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</si>
  <si>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</si>
  <si>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</si>
  <si>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</si>
  <si>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</si>
  <si>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</si>
  <si>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</si>
  <si>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</si>
  <si>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</si>
  <si>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</si>
  <si>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</si>
  <si>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</si>
  <si>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</si>
  <si>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</si>
  <si>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</si>
  <si>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</si>
  <si>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</si>
  <si>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</si>
  <si>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</si>
  <si>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</si>
  <si>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</si>
  <si>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</si>
  <si>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</si>
  <si>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</si>
  <si>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</si>
  <si>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</si>
  <si>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</si>
  <si>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</si>
  <si>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</si>
  <si>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</si>
  <si>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</si>
  <si>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</si>
  <si>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</si>
  <si>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</si>
  <si>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</si>
  <si>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</si>
  <si>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</si>
  <si>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</si>
  <si>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</si>
  <si>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</si>
  <si>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</si>
  <si>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</si>
  <si>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</si>
  <si>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</si>
  <si>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</si>
  <si>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</si>
  <si>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</si>
  <si>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</si>
  <si>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</si>
  <si>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</si>
  <si>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</si>
  <si>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</si>
  <si>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</si>
  <si>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</si>
  <si>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</si>
  <si>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</si>
  <si>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</si>
  <si>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</si>
  <si>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</si>
  <si>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</si>
  <si>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</si>
  <si>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</si>
  <si>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</si>
  <si>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</si>
  <si>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</si>
  <si>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</si>
  <si>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</si>
  <si>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</si>
  <si>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</si>
  <si>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</si>
  <si>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</si>
  <si>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</si>
  <si>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</si>
  <si>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</si>
  <si>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</si>
  <si>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</si>
  <si>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</si>
  <si>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</si>
  <si>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</si>
  <si>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</si>
  <si>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</si>
  <si>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</si>
  <si>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</si>
  <si>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</si>
  <si>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</si>
  <si>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</si>
  <si>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</si>
  <si>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</si>
  <si>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</si>
  <si>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</si>
  <si>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</si>
  <si>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</si>
  <si>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</si>
  <si>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</si>
  <si>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</si>
  <si>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</si>
  <si>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</si>
  <si>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</si>
  <si>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</si>
  <si>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</si>
  <si>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</si>
  <si>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</si>
  <si>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</si>
  <si>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</si>
  <si>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</si>
  <si>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</si>
  <si>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</si>
  <si>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</si>
  <si>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</si>
  <si>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</si>
  <si>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</si>
  <si>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</si>
  <si>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</si>
  <si>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</si>
  <si>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</si>
  <si>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</si>
  <si>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</si>
  <si>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</si>
  <si>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</si>
  <si>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</si>
  <si>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</si>
  <si>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</si>
  <si>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</si>
  <si>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</si>
  <si>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</si>
  <si>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</si>
  <si>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</si>
  <si>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</si>
  <si>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</si>
  <si>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</si>
  <si>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</si>
  <si>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</si>
  <si>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</si>
  <si>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</si>
  <si>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</si>
  <si>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</si>
  <si>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</si>
  <si>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</si>
  <si>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</si>
  <si>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</si>
  <si>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</si>
  <si>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</si>
  <si>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</si>
  <si>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</si>
  <si>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</si>
  <si>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</si>
  <si>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</si>
  <si>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</si>
  <si>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</si>
  <si>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</si>
  <si>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</si>
  <si>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</si>
  <si>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</si>
  <si>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</si>
  <si>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</si>
  <si>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</si>
  <si>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</si>
  <si>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</si>
  <si>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</si>
  <si>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</si>
  <si>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</si>
  <si>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</si>
  <si>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</si>
  <si>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</si>
  <si>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</si>
  <si>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</si>
  <si>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</si>
  <si>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</si>
  <si>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</si>
  <si>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</si>
  <si>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</si>
  <si>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</si>
  <si>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</si>
  <si>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</si>
  <si>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</si>
  <si>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</si>
  <si>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</si>
  <si>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</si>
  <si>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</si>
  <si>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</si>
  <si>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</si>
  <si>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</si>
  <si>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</si>
  <si>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</si>
  <si>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</si>
  <si>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</si>
  <si>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</si>
  <si>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</si>
  <si>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</si>
  <si>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</si>
  <si>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</si>
  <si>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</si>
  <si>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</si>
  <si>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</si>
  <si>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</si>
  <si>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</si>
  <si>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</si>
  <si>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</si>
  <si>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</si>
  <si>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</si>
  <si>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</si>
  <si>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</si>
  <si>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</si>
  <si>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</si>
  <si>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</si>
  <si>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</si>
  <si>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</si>
  <si>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</si>
  <si>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</si>
  <si>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</si>
  <si>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</si>
  <si>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</si>
  <si>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</si>
  <si>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</si>
  <si>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</si>
  <si>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</si>
  <si>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</si>
  <si>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</si>
  <si>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</si>
  <si>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</si>
  <si>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</si>
  <si>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</si>
  <si>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</si>
  <si>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</si>
  <si>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</si>
  <si>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</si>
  <si>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</si>
  <si>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</si>
  <si>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</si>
  <si>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</si>
  <si>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</si>
  <si>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</si>
  <si>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</si>
  <si>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</si>
  <si>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</si>
  <si>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</si>
  <si>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</si>
  <si>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</si>
  <si>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</si>
  <si>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</si>
  <si>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</si>
  <si>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</si>
  <si>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</si>
  <si>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</si>
  <si>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</si>
  <si>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</si>
  <si>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</si>
  <si>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</si>
  <si>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</si>
  <si>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</si>
  <si>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</si>
  <si>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</si>
  <si>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</si>
  <si>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</si>
  <si>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</si>
  <si>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</si>
  <si>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</si>
  <si>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</si>
  <si>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</si>
  <si>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</si>
  <si>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</si>
  <si>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</si>
  <si>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</si>
  <si>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</si>
  <si>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</si>
  <si>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</si>
  <si>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</si>
  <si>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</si>
  <si>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</si>
  <si>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</si>
  <si>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</si>
  <si>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</si>
  <si>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</si>
  <si>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</si>
  <si>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</si>
  <si>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</si>
  <si>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</si>
  <si>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</si>
  <si>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</si>
  <si>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</si>
  <si>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</si>
  <si>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</si>
  <si>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</si>
  <si>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</si>
  <si>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</si>
  <si>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</si>
  <si>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</si>
  <si>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</si>
  <si>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</si>
  <si>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</si>
  <si>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</si>
  <si>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</si>
  <si>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</si>
  <si>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</si>
  <si>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</si>
  <si>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</si>
  <si>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</si>
  <si>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</si>
  <si>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</si>
  <si>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</si>
  <si>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</si>
  <si>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</si>
  <si>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</si>
  <si>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</si>
  <si>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</si>
  <si>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</si>
  <si>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</si>
  <si>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</si>
  <si>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</si>
  <si>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</si>
  <si>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</si>
  <si>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</si>
  <si>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</si>
  <si>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</si>
  <si>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</si>
  <si>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</si>
  <si>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</si>
  <si>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</si>
  <si>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</si>
  <si>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</si>
  <si>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</si>
  <si>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</si>
  <si>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</si>
  <si>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</si>
  <si>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</si>
  <si>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</si>
  <si>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</si>
  <si>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</si>
  <si>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</si>
  <si>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</si>
  <si>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</si>
  <si>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</si>
  <si>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</si>
  <si>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</si>
  <si>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</si>
  <si>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</si>
  <si>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</si>
  <si>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</si>
  <si>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</si>
  <si>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</si>
  <si>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</si>
  <si>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</si>
  <si>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</si>
  <si>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</si>
  <si>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</si>
  <si>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JOSIPDOL</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</si>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</sst>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2172289.35</v>
      </c>
      <c r="D2" s="7">
        <f>'PR-RAS'!E6</f>
        <v>2147725.84</v>
      </c>
      <c r="E2" s="7">
        <v>0</v>
      </c>
      <c r="F2" s="7">
        <v>0</v>
      </c>
      <c r="G2" s="8">
        <f t="shared" ref="G2:G274" si="0">(B2/1000)*(C2*1+D2*2)</f>
        <v>6467.7410299999992</v>
      </c>
      <c r="H2" s="8">
        <f t="shared" ref="H2:H274" si="1">ABS(C2-ROUND(C2,0))+ABS(D2-ROUND(D2,0))</f>
        <v>0.51000000024214387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615710.86999999988</v>
      </c>
      <c r="D3" s="2">
        <f>'PR-RAS'!E7</f>
        <v>699062.99</v>
      </c>
      <c r="E3" s="2">
        <v>0</v>
      </c>
      <c r="F3" s="2">
        <v>0</v>
      </c>
      <c r="G3" s="3">
        <f t="shared" si="0"/>
        <v>4027.6736999999998</v>
      </c>
      <c r="H3" s="3">
        <f t="shared" si="1"/>
        <v>0.14000000013038516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582296.81999999995</v>
      </c>
      <c r="D4" s="2">
        <f>'PR-RAS'!E8</f>
        <v>658533.62</v>
      </c>
      <c r="E4" s="2">
        <v>0</v>
      </c>
      <c r="F4" s="2">
        <v>0</v>
      </c>
      <c r="G4" s="3">
        <f t="shared" si="0"/>
        <v>5698.0921800000006</v>
      </c>
      <c r="H4" s="3">
        <f t="shared" si="1"/>
        <v>0.56000000005587935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582296.81999999995</v>
      </c>
      <c r="D5" s="2">
        <f>'PR-RAS'!E9</f>
        <v>658533.62</v>
      </c>
      <c r="E5" s="2">
        <v>0</v>
      </c>
      <c r="F5" s="2">
        <v>0</v>
      </c>
      <c r="G5" s="3">
        <f t="shared" si="0"/>
        <v>7597.4562400000004</v>
      </c>
      <c r="H5" s="3">
        <f t="shared" si="1"/>
        <v>0.56000000005587935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25069.329999999998</v>
      </c>
      <c r="D19" s="2">
        <f>'PR-RAS'!E23</f>
        <v>32651.850000000002</v>
      </c>
      <c r="E19" s="2">
        <v>0</v>
      </c>
      <c r="F19" s="2">
        <v>0</v>
      </c>
      <c r="G19" s="3">
        <f t="shared" si="0"/>
        <v>1626.7145399999999</v>
      </c>
      <c r="H19" s="3">
        <f t="shared" si="1"/>
        <v>0.47999999999592546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373.55</v>
      </c>
      <c r="D20" s="2">
        <f>'PR-RAS'!E24</f>
        <v>4923.6099999999997</v>
      </c>
      <c r="E20" s="2">
        <v>0</v>
      </c>
      <c r="F20" s="2">
        <v>0</v>
      </c>
      <c r="G20" s="3">
        <f t="shared" si="0"/>
        <v>194.19462999999996</v>
      </c>
      <c r="H20" s="3">
        <f t="shared" si="1"/>
        <v>0.84000000000031605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24695.78</v>
      </c>
      <c r="D23" s="2">
        <f>'PR-RAS'!E27</f>
        <v>27728.240000000002</v>
      </c>
      <c r="E23" s="2">
        <v>0</v>
      </c>
      <c r="F23" s="2">
        <v>0</v>
      </c>
      <c r="G23" s="3">
        <f t="shared" si="0"/>
        <v>1763.3497200000002</v>
      </c>
      <c r="H23" s="3">
        <f t="shared" si="1"/>
        <v>0.46000000000276486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8344.7199999999993</v>
      </c>
      <c r="D25" s="2">
        <f>'PR-RAS'!E29</f>
        <v>7877.52</v>
      </c>
      <c r="E25" s="2">
        <v>0</v>
      </c>
      <c r="F25" s="2">
        <v>0</v>
      </c>
      <c r="G25" s="3">
        <f t="shared" si="0"/>
        <v>578.39424000000008</v>
      </c>
      <c r="H25" s="3">
        <f t="shared" si="1"/>
        <v>0.76000000000021828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8344.7199999999993</v>
      </c>
      <c r="D27" s="2">
        <f>'PR-RAS'!E31</f>
        <v>7877.52</v>
      </c>
      <c r="E27" s="2">
        <v>0</v>
      </c>
      <c r="F27" s="2">
        <v>0</v>
      </c>
      <c r="G27" s="3">
        <f t="shared" si="0"/>
        <v>626.59375999999997</v>
      </c>
      <c r="H27" s="3">
        <f t="shared" si="1"/>
        <v>0.76000000000021828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613779.57000000007</v>
      </c>
      <c r="D45" s="2">
        <f>'PR-RAS'!E49</f>
        <v>994777.97</v>
      </c>
      <c r="E45" s="2">
        <v>0</v>
      </c>
      <c r="F45" s="2">
        <v>0</v>
      </c>
      <c r="G45" s="3">
        <f t="shared" si="0"/>
        <v>114546.76243999998</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353665.46</v>
      </c>
      <c r="D54" s="2">
        <f>'PR-RAS'!E58</f>
        <v>185245.57</v>
      </c>
      <c r="E54" s="2">
        <v>0</v>
      </c>
      <c r="F54" s="2">
        <v>0</v>
      </c>
      <c r="G54" s="3">
        <f t="shared" si="0"/>
        <v>38380.299800000001</v>
      </c>
      <c r="H54" s="3">
        <f t="shared" si="1"/>
        <v>0.89000000001396984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321815.46000000002</v>
      </c>
      <c r="D55" s="2">
        <f>'PR-RAS'!E59</f>
        <v>48292</v>
      </c>
      <c r="E55" s="2">
        <v>0</v>
      </c>
      <c r="F55" s="2">
        <v>0</v>
      </c>
      <c r="G55" s="3">
        <f t="shared" si="0"/>
        <v>22593.57084</v>
      </c>
      <c r="H55" s="3">
        <f t="shared" si="1"/>
        <v>0.46000000002095476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31850</v>
      </c>
      <c r="D56" s="2">
        <f>'PR-RAS'!E60</f>
        <v>136953.57</v>
      </c>
      <c r="E56" s="2">
        <v>0</v>
      </c>
      <c r="F56" s="2">
        <v>0</v>
      </c>
      <c r="G56" s="3">
        <f t="shared" si="0"/>
        <v>16816.6427</v>
      </c>
      <c r="H56" s="3">
        <f t="shared" si="1"/>
        <v>0.42999999999301508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7010.71</v>
      </c>
      <c r="D57" s="2">
        <f>'PR-RAS'!E61</f>
        <v>0</v>
      </c>
      <c r="E57" s="2">
        <v>0</v>
      </c>
      <c r="F57" s="2">
        <v>0</v>
      </c>
      <c r="G57" s="3">
        <f t="shared" si="0"/>
        <v>392.59976</v>
      </c>
      <c r="H57" s="3">
        <f t="shared" si="1"/>
        <v>0.28999999999996362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7010.71</v>
      </c>
      <c r="D58" s="2">
        <f>'PR-RAS'!E62</f>
        <v>0</v>
      </c>
      <c r="E58" s="2">
        <v>0</v>
      </c>
      <c r="F58" s="2">
        <v>0</v>
      </c>
      <c r="G58" s="3">
        <f t="shared" si="0"/>
        <v>399.61047000000002</v>
      </c>
      <c r="H58" s="3">
        <f t="shared" si="1"/>
        <v>0.28999999999996362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322873.5</v>
      </c>
      <c r="E60" s="2">
        <v>0</v>
      </c>
      <c r="F60" s="2">
        <v>0</v>
      </c>
      <c r="G60" s="3">
        <f t="shared" si="0"/>
        <v>38099.072999999997</v>
      </c>
      <c r="H60" s="3">
        <f t="shared" si="1"/>
        <v>0.5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322873.5</v>
      </c>
      <c r="E63" s="2">
        <v>0</v>
      </c>
      <c r="F63" s="2">
        <v>0</v>
      </c>
      <c r="G63" s="3">
        <f>(B63/1000)*(C63*1+D63*2)</f>
        <v>40036.313999999998</v>
      </c>
      <c r="H63" s="3">
        <f>ABS(C63-ROUND(C63,0))+ABS(D63-ROUND(D63,0))</f>
        <v>0.5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253103.4</v>
      </c>
      <c r="D70" s="2">
        <f>'PR-RAS'!E74</f>
        <v>486658.9</v>
      </c>
      <c r="E70" s="2">
        <v>0</v>
      </c>
      <c r="F70" s="2">
        <v>0</v>
      </c>
      <c r="G70" s="3">
        <f t="shared" si="0"/>
        <v>84623.0628</v>
      </c>
      <c r="H70" s="3">
        <f t="shared" si="1"/>
        <v>0.49999999997089617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253103.4</v>
      </c>
      <c r="D71" s="2">
        <f>'PR-RAS'!E75</f>
        <v>190960.63</v>
      </c>
      <c r="E71" s="2">
        <v>0</v>
      </c>
      <c r="F71" s="2">
        <v>0</v>
      </c>
      <c r="G71" s="3">
        <f t="shared" si="0"/>
        <v>44451.726200000005</v>
      </c>
      <c r="H71" s="3">
        <f t="shared" si="1"/>
        <v>0.76999999998952262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295698.27</v>
      </c>
      <c r="E72" s="2">
        <v>0</v>
      </c>
      <c r="F72" s="2">
        <v>0</v>
      </c>
      <c r="G72" s="3">
        <f t="shared" si="0"/>
        <v>41989.154340000001</v>
      </c>
      <c r="H72" s="3">
        <f t="shared" si="1"/>
        <v>0.27000000001862645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15469.07</v>
      </c>
      <c r="D78" s="2">
        <f>'PR-RAS'!E82</f>
        <v>15622.94</v>
      </c>
      <c r="E78" s="2">
        <v>0</v>
      </c>
      <c r="F78" s="2">
        <v>0</v>
      </c>
      <c r="G78" s="3">
        <f t="shared" si="0"/>
        <v>3597.0511499999998</v>
      </c>
      <c r="H78" s="3">
        <f t="shared" si="1"/>
        <v>0.12999999999919964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15469.07</v>
      </c>
      <c r="D87" s="2">
        <f>'PR-RAS'!E91</f>
        <v>15622.94</v>
      </c>
      <c r="E87" s="2">
        <v>0</v>
      </c>
      <c r="F87" s="2">
        <v>0</v>
      </c>
      <c r="G87" s="3">
        <f t="shared" si="0"/>
        <v>4017.4856999999993</v>
      </c>
      <c r="H87" s="3">
        <f t="shared" si="1"/>
        <v>0.12999999999919964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2292.4299999999998</v>
      </c>
      <c r="D89" s="2">
        <f>'PR-RAS'!E93</f>
        <v>2448.2399999999998</v>
      </c>
      <c r="E89" s="2">
        <v>0</v>
      </c>
      <c r="F89" s="2">
        <v>0</v>
      </c>
      <c r="G89" s="3">
        <f t="shared" si="0"/>
        <v>632.62407999999994</v>
      </c>
      <c r="H89" s="3">
        <f t="shared" si="1"/>
        <v>0.66999999999961801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13176.64</v>
      </c>
      <c r="D90" s="2">
        <f>'PR-RAS'!E94</f>
        <v>13174.7</v>
      </c>
      <c r="E90" s="2">
        <v>0</v>
      </c>
      <c r="F90" s="2">
        <v>0</v>
      </c>
      <c r="G90" s="3">
        <f t="shared" si="0"/>
        <v>3517.81756</v>
      </c>
      <c r="H90" s="3">
        <f t="shared" si="1"/>
        <v>0.65999999999985448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884591.74</v>
      </c>
      <c r="D102" s="2">
        <f>'PR-RAS'!E106</f>
        <v>352874.67000000004</v>
      </c>
      <c r="E102" s="2">
        <v>0</v>
      </c>
      <c r="F102" s="2">
        <v>0</v>
      </c>
      <c r="G102" s="3">
        <f t="shared" si="0"/>
        <v>160624.44908000002</v>
      </c>
      <c r="H102" s="3">
        <f t="shared" si="1"/>
        <v>0.58999999996740371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888.84999999999991</v>
      </c>
      <c r="D103" s="2">
        <f>'PR-RAS'!E107</f>
        <v>831.12</v>
      </c>
      <c r="E103" s="2">
        <v>0</v>
      </c>
      <c r="F103" s="2">
        <v>0</v>
      </c>
      <c r="G103" s="3">
        <f t="shared" si="0"/>
        <v>260.21118000000001</v>
      </c>
      <c r="H103" s="3">
        <f t="shared" si="1"/>
        <v>0.2700000000000955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576.9</v>
      </c>
      <c r="D106" s="2">
        <f>'PR-RAS'!E110</f>
        <v>135.36000000000001</v>
      </c>
      <c r="E106" s="2">
        <v>0</v>
      </c>
      <c r="F106" s="2">
        <v>0</v>
      </c>
      <c r="G106" s="3">
        <f t="shared" si="0"/>
        <v>89.000100000000003</v>
      </c>
      <c r="H106" s="3">
        <f t="shared" si="1"/>
        <v>0.46000000000003638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311.95</v>
      </c>
      <c r="D107" s="2">
        <f>'PR-RAS'!E111</f>
        <v>695.76</v>
      </c>
      <c r="E107" s="2">
        <v>0</v>
      </c>
      <c r="F107" s="2">
        <v>0</v>
      </c>
      <c r="G107" s="3">
        <f t="shared" si="0"/>
        <v>180.56782000000001</v>
      </c>
      <c r="H107" s="3">
        <f t="shared" si="1"/>
        <v>0.29000000000002046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104681.08</v>
      </c>
      <c r="D108" s="2">
        <f>'PR-RAS'!E112</f>
        <v>108308.03</v>
      </c>
      <c r="E108" s="2">
        <v>0</v>
      </c>
      <c r="F108" s="2">
        <v>0</v>
      </c>
      <c r="G108" s="3">
        <f t="shared" si="0"/>
        <v>34378.793980000002</v>
      </c>
      <c r="H108" s="3">
        <f t="shared" si="1"/>
        <v>0.11000000000058208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70.12</v>
      </c>
      <c r="D110" s="2">
        <f>'PR-RAS'!E114</f>
        <v>0</v>
      </c>
      <c r="E110" s="2">
        <v>0</v>
      </c>
      <c r="F110" s="2">
        <v>0</v>
      </c>
      <c r="G110" s="3">
        <f t="shared" si="0"/>
        <v>7.6430800000000003</v>
      </c>
      <c r="H110" s="3">
        <f t="shared" si="1"/>
        <v>0.12000000000000455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49821.4</v>
      </c>
      <c r="D111" s="2">
        <f>'PR-RAS'!E115</f>
        <v>53712.68</v>
      </c>
      <c r="E111" s="2">
        <v>0</v>
      </c>
      <c r="F111" s="2">
        <v>0</v>
      </c>
      <c r="G111" s="3">
        <f t="shared" si="0"/>
        <v>17297.143599999999</v>
      </c>
      <c r="H111" s="3">
        <f t="shared" si="1"/>
        <v>0.72000000000116415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54789.56</v>
      </c>
      <c r="D113" s="2">
        <f>'PR-RAS'!E117</f>
        <v>54595.35</v>
      </c>
      <c r="E113" s="2">
        <v>0</v>
      </c>
      <c r="F113" s="2">
        <v>0</v>
      </c>
      <c r="G113" s="3">
        <f t="shared" si="0"/>
        <v>18365.789120000001</v>
      </c>
      <c r="H113" s="3">
        <f t="shared" si="1"/>
        <v>0.79000000000087311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779021.80999999994</v>
      </c>
      <c r="D116" s="2">
        <f>'PR-RAS'!E120</f>
        <v>243735.52000000002</v>
      </c>
      <c r="E116" s="2">
        <v>0</v>
      </c>
      <c r="F116" s="2">
        <v>0</v>
      </c>
      <c r="G116" s="3">
        <f t="shared" si="0"/>
        <v>145646.67775</v>
      </c>
      <c r="H116" s="3">
        <f t="shared" si="1"/>
        <v>0.67000000004190952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1515.61</v>
      </c>
      <c r="D117" s="2">
        <f>'PR-RAS'!E121</f>
        <v>3389.1</v>
      </c>
      <c r="E117" s="2">
        <v>0</v>
      </c>
      <c r="F117" s="2">
        <v>0</v>
      </c>
      <c r="G117" s="3">
        <f t="shared" si="0"/>
        <v>962.08195999999998</v>
      </c>
      <c r="H117" s="3">
        <f t="shared" si="1"/>
        <v>0.49000000000000909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777506.2</v>
      </c>
      <c r="D118" s="2">
        <f>'PR-RAS'!E122</f>
        <v>240346.42</v>
      </c>
      <c r="E118" s="2">
        <v>0</v>
      </c>
      <c r="F118" s="2">
        <v>0</v>
      </c>
      <c r="G118" s="3">
        <f t="shared" si="0"/>
        <v>147209.28768000001</v>
      </c>
      <c r="H118" s="3">
        <f t="shared" si="1"/>
        <v>0.61999999996623956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3305.08</v>
      </c>
      <c r="D121" s="2">
        <f>'PR-RAS'!E125</f>
        <v>85188.23</v>
      </c>
      <c r="E121" s="2">
        <v>0</v>
      </c>
      <c r="F121" s="2">
        <v>0</v>
      </c>
      <c r="G121" s="3">
        <f t="shared" si="0"/>
        <v>20841.784799999998</v>
      </c>
      <c r="H121" s="3">
        <f t="shared" si="1"/>
        <v>0.3099999999958527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3305.08</v>
      </c>
      <c r="D122" s="2">
        <f>'PR-RAS'!E126</f>
        <v>85188.23</v>
      </c>
      <c r="E122" s="2">
        <v>0</v>
      </c>
      <c r="F122" s="2">
        <v>0</v>
      </c>
      <c r="G122" s="3">
        <f t="shared" si="0"/>
        <v>21015.466339999995</v>
      </c>
      <c r="H122" s="3">
        <f t="shared" si="1"/>
        <v>0.3099999999958527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3305.08</v>
      </c>
      <c r="D124" s="2">
        <f>'PR-RAS'!E128</f>
        <v>85188.23</v>
      </c>
      <c r="E124" s="2">
        <v>0</v>
      </c>
      <c r="F124" s="2">
        <v>0</v>
      </c>
      <c r="G124" s="3">
        <f t="shared" si="0"/>
        <v>21362.829419999998</v>
      </c>
      <c r="H124" s="3">
        <f t="shared" si="1"/>
        <v>0.3099999999958527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39433.019999999997</v>
      </c>
      <c r="D136" s="2">
        <f>'PR-RAS'!E140</f>
        <v>199.04</v>
      </c>
      <c r="E136" s="2">
        <v>0</v>
      </c>
      <c r="F136" s="2">
        <v>0</v>
      </c>
      <c r="G136" s="3">
        <f t="shared" si="0"/>
        <v>5377.1985000000004</v>
      </c>
      <c r="H136" s="3">
        <f t="shared" si="1"/>
        <v>5.9999999996790621E-2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199.04</v>
      </c>
      <c r="E137" s="2">
        <v>0</v>
      </c>
      <c r="F137" s="2">
        <v>0</v>
      </c>
      <c r="G137" s="3">
        <f t="shared" si="0"/>
        <v>54.13888</v>
      </c>
      <c r="H137" s="3">
        <f t="shared" si="1"/>
        <v>3.9999999999992042E-2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199.04</v>
      </c>
      <c r="E146" s="2">
        <v>0</v>
      </c>
      <c r="F146" s="2">
        <v>0</v>
      </c>
      <c r="G146" s="3">
        <f t="shared" si="0"/>
        <v>57.721599999999995</v>
      </c>
      <c r="H146" s="3">
        <f t="shared" si="1"/>
        <v>3.9999999999992042E-2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39433.019999999997</v>
      </c>
      <c r="D147" s="2">
        <f>'PR-RAS'!E151</f>
        <v>0</v>
      </c>
      <c r="E147" s="2">
        <v>0</v>
      </c>
      <c r="F147" s="2">
        <v>0</v>
      </c>
      <c r="G147" s="3">
        <f t="shared" si="0"/>
        <v>5757.2209199999988</v>
      </c>
      <c r="H147" s="3">
        <f t="shared" si="1"/>
        <v>1.9999999996798579E-2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1151282.95</v>
      </c>
      <c r="D148" s="2">
        <f>'PR-RAS'!E152</f>
        <v>1158268.68</v>
      </c>
      <c r="E148" s="2">
        <v>0</v>
      </c>
      <c r="F148" s="2">
        <v>0</v>
      </c>
      <c r="G148" s="3">
        <f t="shared" si="0"/>
        <v>509769.58556999994</v>
      </c>
      <c r="H148" s="3">
        <f t="shared" si="1"/>
        <v>0.37000000011175871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424042.58999999997</v>
      </c>
      <c r="D149" s="2">
        <f>'PR-RAS'!E153</f>
        <v>486952.48</v>
      </c>
      <c r="E149" s="2">
        <v>0</v>
      </c>
      <c r="F149" s="2">
        <v>0</v>
      </c>
      <c r="G149" s="3">
        <f t="shared" si="0"/>
        <v>206896.23739999995</v>
      </c>
      <c r="H149" s="3">
        <f t="shared" si="1"/>
        <v>0.89000000001396984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361367.22</v>
      </c>
      <c r="D150" s="2">
        <f>'PR-RAS'!E154</f>
        <v>403095.84</v>
      </c>
      <c r="E150" s="2">
        <v>0</v>
      </c>
      <c r="F150" s="2">
        <v>0</v>
      </c>
      <c r="G150" s="3">
        <f t="shared" si="0"/>
        <v>173966.27609999999</v>
      </c>
      <c r="H150" s="3">
        <f t="shared" si="1"/>
        <v>0.37999999994644895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361367.22</v>
      </c>
      <c r="D151" s="2">
        <f>'PR-RAS'!E155</f>
        <v>403095.84</v>
      </c>
      <c r="E151" s="2">
        <v>0</v>
      </c>
      <c r="F151" s="2">
        <v>0</v>
      </c>
      <c r="G151" s="3">
        <f t="shared" si="0"/>
        <v>175133.83499999999</v>
      </c>
      <c r="H151" s="3">
        <f t="shared" si="1"/>
        <v>0.37999999994644895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29223.53</v>
      </c>
      <c r="D155" s="2">
        <f>'PR-RAS'!E159</f>
        <v>29194.48</v>
      </c>
      <c r="E155" s="2">
        <v>0</v>
      </c>
      <c r="F155" s="2">
        <v>0</v>
      </c>
      <c r="G155" s="3">
        <f t="shared" si="0"/>
        <v>13492.323459999998</v>
      </c>
      <c r="H155" s="3">
        <f t="shared" si="1"/>
        <v>0.9500000000007276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33451.839999999997</v>
      </c>
      <c r="D156" s="2">
        <f>'PR-RAS'!E160</f>
        <v>54662.16</v>
      </c>
      <c r="E156" s="2">
        <v>0</v>
      </c>
      <c r="F156" s="2">
        <v>0</v>
      </c>
      <c r="G156" s="3">
        <f t="shared" si="0"/>
        <v>22130.304800000002</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33451.839999999997</v>
      </c>
      <c r="D158" s="2">
        <f>'PR-RAS'!E162</f>
        <v>54662.16</v>
      </c>
      <c r="E158" s="2">
        <v>0</v>
      </c>
      <c r="F158" s="2">
        <v>0</v>
      </c>
      <c r="G158" s="3">
        <f t="shared" si="0"/>
        <v>22415.857120000001</v>
      </c>
      <c r="H158" s="3">
        <f t="shared" si="1"/>
        <v>0.32000000000698492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548033.66</v>
      </c>
      <c r="D160" s="2">
        <f>'PR-RAS'!E164</f>
        <v>548446.78</v>
      </c>
      <c r="E160" s="2">
        <v>0</v>
      </c>
      <c r="F160" s="2">
        <v>0</v>
      </c>
      <c r="G160" s="3">
        <f t="shared" si="0"/>
        <v>261543.42798000004</v>
      </c>
      <c r="H160" s="3">
        <f t="shared" si="1"/>
        <v>0.55999999993946403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24721.32</v>
      </c>
      <c r="D161" s="2">
        <f>'PR-RAS'!E165</f>
        <v>21943.269999999997</v>
      </c>
      <c r="E161" s="2">
        <v>0</v>
      </c>
      <c r="F161" s="2">
        <v>0</v>
      </c>
      <c r="G161" s="3">
        <f t="shared" si="0"/>
        <v>10977.257599999997</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81.8</v>
      </c>
      <c r="D162" s="2">
        <f>'PR-RAS'!E166</f>
        <v>350.26</v>
      </c>
      <c r="E162" s="2">
        <v>0</v>
      </c>
      <c r="F162" s="2">
        <v>0</v>
      </c>
      <c r="G162" s="3">
        <f t="shared" si="0"/>
        <v>125.95352</v>
      </c>
      <c r="H162" s="3">
        <f t="shared" si="1"/>
        <v>0.45999999999999375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23225.71</v>
      </c>
      <c r="D163" s="2">
        <f>'PR-RAS'!E167</f>
        <v>19130.21</v>
      </c>
      <c r="E163" s="2">
        <v>0</v>
      </c>
      <c r="F163" s="2">
        <v>0</v>
      </c>
      <c r="G163" s="3">
        <f t="shared" si="0"/>
        <v>9960.7530599999991</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782.97</v>
      </c>
      <c r="D164" s="2">
        <f>'PR-RAS'!E168</f>
        <v>1951.6</v>
      </c>
      <c r="E164" s="2">
        <v>0</v>
      </c>
      <c r="F164" s="2">
        <v>0</v>
      </c>
      <c r="G164" s="3">
        <f t="shared" si="0"/>
        <v>763.84571000000005</v>
      </c>
      <c r="H164" s="3">
        <f t="shared" si="1"/>
        <v>0.43000000000006366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630.84</v>
      </c>
      <c r="D165" s="2">
        <f>'PR-RAS'!E169</f>
        <v>511.2</v>
      </c>
      <c r="E165" s="2">
        <v>0</v>
      </c>
      <c r="F165" s="2">
        <v>0</v>
      </c>
      <c r="G165" s="3">
        <f t="shared" si="0"/>
        <v>271.13136000000003</v>
      </c>
      <c r="H165" s="3">
        <f t="shared" si="1"/>
        <v>0.3599999999999568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68289.149999999994</v>
      </c>
      <c r="D166" s="2">
        <f>'PR-RAS'!E170</f>
        <v>73628.479999999996</v>
      </c>
      <c r="E166" s="2">
        <v>0</v>
      </c>
      <c r="F166" s="2">
        <v>0</v>
      </c>
      <c r="G166" s="3">
        <f t="shared" si="0"/>
        <v>35565.10815</v>
      </c>
      <c r="H166" s="3">
        <f t="shared" si="1"/>
        <v>0.6299999999901047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12069.63</v>
      </c>
      <c r="D167" s="2">
        <f>'PR-RAS'!E171</f>
        <v>10528.38</v>
      </c>
      <c r="E167" s="2">
        <v>0</v>
      </c>
      <c r="F167" s="2">
        <v>0</v>
      </c>
      <c r="G167" s="3">
        <f t="shared" si="0"/>
        <v>5498.98074</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12875.47</v>
      </c>
      <c r="D168" s="2">
        <f>'PR-RAS'!E172</f>
        <v>12802.07</v>
      </c>
      <c r="E168" s="2">
        <v>0</v>
      </c>
      <c r="F168" s="2">
        <v>0</v>
      </c>
      <c r="G168" s="3">
        <f t="shared" si="0"/>
        <v>6426.0948700000008</v>
      </c>
      <c r="H168" s="3">
        <f t="shared" si="1"/>
        <v>0.53999999999905413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29679.22</v>
      </c>
      <c r="D169" s="2">
        <f>'PR-RAS'!E173</f>
        <v>38759.230000000003</v>
      </c>
      <c r="E169" s="2">
        <v>0</v>
      </c>
      <c r="F169" s="2">
        <v>0</v>
      </c>
      <c r="G169" s="3">
        <f t="shared" si="0"/>
        <v>18009.210240000004</v>
      </c>
      <c r="H169" s="3">
        <f t="shared" si="1"/>
        <v>0.45000000000436557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10132.379999999999</v>
      </c>
      <c r="D170" s="2">
        <f>'PR-RAS'!E174</f>
        <v>8896.17</v>
      </c>
      <c r="E170" s="2">
        <v>0</v>
      </c>
      <c r="F170" s="2">
        <v>0</v>
      </c>
      <c r="G170" s="3">
        <f t="shared" si="0"/>
        <v>4719.2776800000001</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3532.45</v>
      </c>
      <c r="D171" s="2">
        <f>'PR-RAS'!E175</f>
        <v>2196.62</v>
      </c>
      <c r="E171" s="2">
        <v>0</v>
      </c>
      <c r="F171" s="2">
        <v>0</v>
      </c>
      <c r="G171" s="3">
        <f t="shared" si="0"/>
        <v>1347.3673000000001</v>
      </c>
      <c r="H171" s="3">
        <f t="shared" si="1"/>
        <v>0.82999999999992724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446.01</v>
      </c>
      <c r="E173" s="2">
        <v>0</v>
      </c>
      <c r="F173" s="2">
        <v>0</v>
      </c>
      <c r="G173" s="3">
        <f t="shared" si="0"/>
        <v>153.42743999999999</v>
      </c>
      <c r="H173" s="3">
        <f t="shared" si="1"/>
        <v>9.9999999999909051E-3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369455.3</v>
      </c>
      <c r="D174" s="2">
        <f>'PR-RAS'!E178</f>
        <v>406286.32</v>
      </c>
      <c r="E174" s="2">
        <v>0</v>
      </c>
      <c r="F174" s="2">
        <v>0</v>
      </c>
      <c r="G174" s="3">
        <f t="shared" si="0"/>
        <v>204490.83361999996</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8322.1299999999992</v>
      </c>
      <c r="D175" s="2">
        <f>'PR-RAS'!E179</f>
        <v>11253.8</v>
      </c>
      <c r="E175" s="2">
        <v>0</v>
      </c>
      <c r="F175" s="2">
        <v>0</v>
      </c>
      <c r="G175" s="3">
        <f t="shared" si="0"/>
        <v>5364.3730199999991</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98299.51</v>
      </c>
      <c r="D176" s="2">
        <f>'PR-RAS'!E180</f>
        <v>95966.01</v>
      </c>
      <c r="E176" s="2">
        <v>0</v>
      </c>
      <c r="F176" s="2">
        <v>0</v>
      </c>
      <c r="G176" s="3">
        <f t="shared" si="0"/>
        <v>50790.517749999992</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7518.91</v>
      </c>
      <c r="D177" s="2">
        <f>'PR-RAS'!E181</f>
        <v>7753.52</v>
      </c>
      <c r="E177" s="2">
        <v>0</v>
      </c>
      <c r="F177" s="2">
        <v>0</v>
      </c>
      <c r="G177" s="3">
        <f t="shared" si="0"/>
        <v>4052.5672</v>
      </c>
      <c r="H177" s="3">
        <f t="shared" si="1"/>
        <v>0.56999999999970896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29502.32</v>
      </c>
      <c r="D178" s="2">
        <f>'PR-RAS'!E182</f>
        <v>45789.31</v>
      </c>
      <c r="E178" s="2">
        <v>0</v>
      </c>
      <c r="F178" s="2">
        <v>0</v>
      </c>
      <c r="G178" s="3">
        <f t="shared" si="0"/>
        <v>21431.326379999999</v>
      </c>
      <c r="H178" s="3">
        <f t="shared" si="1"/>
        <v>0.62999999999738066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61184.09</v>
      </c>
      <c r="D179" s="2">
        <f>'PR-RAS'!E183</f>
        <v>56926.59</v>
      </c>
      <c r="E179" s="2">
        <v>0</v>
      </c>
      <c r="F179" s="2">
        <v>0</v>
      </c>
      <c r="G179" s="3">
        <f t="shared" si="0"/>
        <v>31156.634059999997</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5924.83</v>
      </c>
      <c r="D180" s="2">
        <f>'PR-RAS'!E184</f>
        <v>17981.47</v>
      </c>
      <c r="E180" s="2">
        <v>0</v>
      </c>
      <c r="F180" s="2">
        <v>0</v>
      </c>
      <c r="G180" s="3">
        <f t="shared" si="0"/>
        <v>7497.9108300000007</v>
      </c>
      <c r="H180" s="3">
        <f t="shared" si="1"/>
        <v>0.64000000000123691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120936.18</v>
      </c>
      <c r="D181" s="2">
        <f>'PR-RAS'!E185</f>
        <v>133322.03</v>
      </c>
      <c r="E181" s="2">
        <v>0</v>
      </c>
      <c r="F181" s="2">
        <v>0</v>
      </c>
      <c r="G181" s="3">
        <f t="shared" si="0"/>
        <v>69764.443199999994</v>
      </c>
      <c r="H181" s="3">
        <f t="shared" si="1"/>
        <v>0.20999999999185093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18840.759999999998</v>
      </c>
      <c r="D182" s="2">
        <f>'PR-RAS'!E186</f>
        <v>22105.39</v>
      </c>
      <c r="E182" s="2">
        <v>0</v>
      </c>
      <c r="F182" s="2">
        <v>0</v>
      </c>
      <c r="G182" s="3">
        <f t="shared" si="0"/>
        <v>11412.328739999999</v>
      </c>
      <c r="H182" s="3">
        <f t="shared" si="1"/>
        <v>0.63000000000101863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18926.57</v>
      </c>
      <c r="D183" s="2">
        <f>'PR-RAS'!E187</f>
        <v>15188.2</v>
      </c>
      <c r="E183" s="2">
        <v>0</v>
      </c>
      <c r="F183" s="2">
        <v>0</v>
      </c>
      <c r="G183" s="3">
        <f t="shared" si="0"/>
        <v>8973.1405400000003</v>
      </c>
      <c r="H183" s="3">
        <f t="shared" si="1"/>
        <v>0.63000000000101863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85567.89</v>
      </c>
      <c r="D190" s="2">
        <f>'PR-RAS'!E194</f>
        <v>46588.71</v>
      </c>
      <c r="E190" s="2">
        <v>0</v>
      </c>
      <c r="F190" s="2">
        <v>0</v>
      </c>
      <c r="G190" s="3">
        <f t="shared" si="0"/>
        <v>33782.863590000001</v>
      </c>
      <c r="H190" s="3">
        <f t="shared" si="1"/>
        <v>0.40000000000145519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49167.22</v>
      </c>
      <c r="D191" s="2">
        <f>'PR-RAS'!E195</f>
        <v>15456.45</v>
      </c>
      <c r="E191" s="2">
        <v>0</v>
      </c>
      <c r="F191" s="2">
        <v>0</v>
      </c>
      <c r="G191" s="3">
        <f t="shared" si="0"/>
        <v>15215.2228</v>
      </c>
      <c r="H191" s="3">
        <f t="shared" si="1"/>
        <v>0.67000000000189175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4627.75</v>
      </c>
      <c r="D192" s="2">
        <f>'PR-RAS'!E196</f>
        <v>4760.16</v>
      </c>
      <c r="E192" s="2">
        <v>0</v>
      </c>
      <c r="F192" s="2">
        <v>0</v>
      </c>
      <c r="G192" s="3">
        <f t="shared" si="0"/>
        <v>2702.2813700000002</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12482.2</v>
      </c>
      <c r="D193" s="2">
        <f>'PR-RAS'!E197</f>
        <v>16814.099999999999</v>
      </c>
      <c r="E193" s="2">
        <v>0</v>
      </c>
      <c r="F193" s="2">
        <v>0</v>
      </c>
      <c r="G193" s="3">
        <f t="shared" si="0"/>
        <v>8853.1967999999997</v>
      </c>
      <c r="H193" s="3">
        <f t="shared" si="1"/>
        <v>0.2999999999992724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19290.72</v>
      </c>
      <c r="D197" s="2">
        <f>'PR-RAS'!E201</f>
        <v>9558</v>
      </c>
      <c r="E197" s="2">
        <v>0</v>
      </c>
      <c r="F197" s="2">
        <v>0</v>
      </c>
      <c r="G197" s="3">
        <f t="shared" si="0"/>
        <v>7527.7171200000003</v>
      </c>
      <c r="H197" s="3">
        <f t="shared" si="1"/>
        <v>0.27999999999883585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9919.1</v>
      </c>
      <c r="D198" s="2">
        <f>'PR-RAS'!E202</f>
        <v>15848.939999999999</v>
      </c>
      <c r="E198" s="2">
        <v>0</v>
      </c>
      <c r="F198" s="2">
        <v>0</v>
      </c>
      <c r="G198" s="3">
        <f t="shared" si="0"/>
        <v>8198.5450600000004</v>
      </c>
      <c r="H198" s="3">
        <f t="shared" si="1"/>
        <v>0.16000000000167347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9919.1</v>
      </c>
      <c r="D212" s="2">
        <f>'PR-RAS'!E216</f>
        <v>15848.939999999999</v>
      </c>
      <c r="E212" s="2">
        <v>0</v>
      </c>
      <c r="F212" s="2">
        <v>0</v>
      </c>
      <c r="G212" s="3">
        <f t="shared" si="0"/>
        <v>8781.1827799999992</v>
      </c>
      <c r="H212" s="3">
        <f t="shared" si="1"/>
        <v>0.16000000000167347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3181.08</v>
      </c>
      <c r="D213" s="2">
        <f>'PR-RAS'!E217</f>
        <v>7956.83</v>
      </c>
      <c r="E213" s="2">
        <v>0</v>
      </c>
      <c r="F213" s="2">
        <v>0</v>
      </c>
      <c r="G213" s="3">
        <f t="shared" si="0"/>
        <v>4048.0848799999994</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6738.02</v>
      </c>
      <c r="D216" s="2">
        <f>'PR-RAS'!E220</f>
        <v>7892.11</v>
      </c>
      <c r="E216" s="2">
        <v>0</v>
      </c>
      <c r="F216" s="2">
        <v>0</v>
      </c>
      <c r="G216" s="3">
        <f t="shared" si="0"/>
        <v>4842.2815999999993</v>
      </c>
      <c r="H216" s="3">
        <f t="shared" si="1"/>
        <v>0.13000000000010914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12300</v>
      </c>
      <c r="D217" s="2">
        <f>'PR-RAS'!E221</f>
        <v>5280</v>
      </c>
      <c r="E217" s="2">
        <v>0</v>
      </c>
      <c r="F217" s="2">
        <v>0</v>
      </c>
      <c r="G217" s="3">
        <f t="shared" si="0"/>
        <v>4937.76</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12300</v>
      </c>
      <c r="D221" s="2">
        <f>'PR-RAS'!E225</f>
        <v>5280</v>
      </c>
      <c r="E221" s="2">
        <v>0</v>
      </c>
      <c r="F221" s="2">
        <v>0</v>
      </c>
      <c r="G221" s="3">
        <f t="shared" si="0"/>
        <v>5029.2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12300</v>
      </c>
      <c r="D223" s="2">
        <f>'PR-RAS'!E227</f>
        <v>5280</v>
      </c>
      <c r="E223" s="2">
        <v>0</v>
      </c>
      <c r="F223" s="2">
        <v>0</v>
      </c>
      <c r="G223" s="3">
        <f t="shared" si="0"/>
        <v>5074.92</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17624.629999999997</v>
      </c>
      <c r="D258" s="2">
        <f>'PR-RAS'!E262</f>
        <v>24994.080000000002</v>
      </c>
      <c r="E258" s="2">
        <v>0</v>
      </c>
      <c r="F258" s="2">
        <v>0</v>
      </c>
      <c r="G258" s="3">
        <f t="shared" si="0"/>
        <v>17376.487030000004</v>
      </c>
      <c r="H258" s="3">
        <f t="shared" si="1"/>
        <v>0.45000000000436557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17624.629999999997</v>
      </c>
      <c r="D265" s="2">
        <f>'PR-RAS'!E269</f>
        <v>24994.080000000002</v>
      </c>
      <c r="E265" s="2">
        <v>0</v>
      </c>
      <c r="F265" s="2">
        <v>0</v>
      </c>
      <c r="G265" s="3">
        <f t="shared" si="0"/>
        <v>17849.776560000002</v>
      </c>
      <c r="H265" s="3">
        <f t="shared" si="1"/>
        <v>0.45000000000436557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16718.53</v>
      </c>
      <c r="D266" s="2">
        <f>'PR-RAS'!E270</f>
        <v>24308.880000000001</v>
      </c>
      <c r="E266" s="2">
        <v>0</v>
      </c>
      <c r="F266" s="2">
        <v>0</v>
      </c>
      <c r="G266" s="3">
        <f t="shared" si="0"/>
        <v>17314.116850000002</v>
      </c>
      <c r="H266" s="3">
        <f t="shared" si="1"/>
        <v>0.59000000000014552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906.1</v>
      </c>
      <c r="D267" s="2">
        <f>'PR-RAS'!E271</f>
        <v>685.2</v>
      </c>
      <c r="E267" s="2">
        <v>0</v>
      </c>
      <c r="F267" s="2">
        <v>0</v>
      </c>
      <c r="G267" s="3">
        <f t="shared" si="0"/>
        <v>605.54899999999998</v>
      </c>
      <c r="H267" s="3">
        <f t="shared" si="1"/>
        <v>0.30000000000006821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139362.97</v>
      </c>
      <c r="D269" s="2">
        <f>'PR-RAS'!E273</f>
        <v>76746.399999999994</v>
      </c>
      <c r="E269" s="2">
        <v>0</v>
      </c>
      <c r="F269" s="2">
        <v>0</v>
      </c>
      <c r="G269" s="3">
        <f t="shared" si="0"/>
        <v>78485.34636000001</v>
      </c>
      <c r="H269" s="3">
        <f t="shared" si="1"/>
        <v>0.42999999999301508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67081.72</v>
      </c>
      <c r="D270" s="2">
        <f>'PR-RAS'!E274</f>
        <v>71746.399999999994</v>
      </c>
      <c r="E270" s="2">
        <v>0</v>
      </c>
      <c r="F270" s="2">
        <v>0</v>
      </c>
      <c r="G270" s="3">
        <f t="shared" si="0"/>
        <v>56644.545879999998</v>
      </c>
      <c r="H270" s="3">
        <f t="shared" si="1"/>
        <v>0.67999999999301508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65991.520000000004</v>
      </c>
      <c r="D271" s="2">
        <f>'PR-RAS'!E275</f>
        <v>71746.399999999994</v>
      </c>
      <c r="E271" s="2">
        <v>0</v>
      </c>
      <c r="F271" s="2">
        <v>0</v>
      </c>
      <c r="G271" s="3">
        <f t="shared" si="0"/>
        <v>56560.766400000008</v>
      </c>
      <c r="H271" s="3">
        <f t="shared" si="1"/>
        <v>0.8799999999901047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1090.2</v>
      </c>
      <c r="D272" s="2">
        <f>'PR-RAS'!E276</f>
        <v>0</v>
      </c>
      <c r="E272" s="2">
        <v>0</v>
      </c>
      <c r="F272" s="2">
        <v>0</v>
      </c>
      <c r="G272" s="3">
        <f t="shared" si="0"/>
        <v>295.44420000000002</v>
      </c>
      <c r="H272" s="3">
        <f t="shared" si="1"/>
        <v>0.20000000000004547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72281.25</v>
      </c>
      <c r="D285" s="2">
        <f>'PR-RAS'!E289</f>
        <v>5000</v>
      </c>
      <c r="E285" s="2">
        <v>0</v>
      </c>
      <c r="F285" s="2">
        <v>0</v>
      </c>
      <c r="G285" s="3">
        <f t="shared" si="12"/>
        <v>23367.874999999996</v>
      </c>
      <c r="H285" s="3">
        <f t="shared" si="13"/>
        <v>0.25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72281.25</v>
      </c>
      <c r="D286" s="2">
        <f>'PR-RAS'!E290</f>
        <v>5000</v>
      </c>
      <c r="E286" s="2">
        <v>0</v>
      </c>
      <c r="F286" s="2">
        <v>0</v>
      </c>
      <c r="G286" s="3">
        <f t="shared" si="12"/>
        <v>23450.156249999996</v>
      </c>
      <c r="H286" s="3">
        <f t="shared" si="13"/>
        <v>0.25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1151282.95</v>
      </c>
      <c r="D295" s="2">
        <f>'PR-RAS'!E299</f>
        <v>1158268.68</v>
      </c>
      <c r="E295" s="2">
        <v>0</v>
      </c>
      <c r="F295" s="2">
        <v>0</v>
      </c>
      <c r="G295" s="3">
        <f t="shared" si="12"/>
        <v>1019539.1711399999</v>
      </c>
      <c r="H295" s="3">
        <f t="shared" si="13"/>
        <v>0.37000000011175871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1021006.4000000001</v>
      </c>
      <c r="D296" s="2">
        <f>'PR-RAS'!E300</f>
        <v>989457.15999999992</v>
      </c>
      <c r="E296" s="2">
        <v>0</v>
      </c>
      <c r="F296" s="2">
        <v>0</v>
      </c>
      <c r="G296" s="3">
        <f t="shared" si="12"/>
        <v>884976.61239999987</v>
      </c>
      <c r="H296" s="3">
        <f t="shared" si="13"/>
        <v>0.56000000005587935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3751384.96</v>
      </c>
      <c r="D298" s="2">
        <f>'PR-RAS'!E302</f>
        <v>5551101.7800000003</v>
      </c>
      <c r="E298" s="2">
        <v>0</v>
      </c>
      <c r="F298" s="2">
        <v>0</v>
      </c>
      <c r="G298" s="3">
        <f t="shared" si="12"/>
        <v>4411515.7904399997</v>
      </c>
      <c r="H298" s="3">
        <f t="shared" si="13"/>
        <v>0.25999999977648258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3804080.29</v>
      </c>
      <c r="D300" s="2">
        <f>'PR-RAS'!E304</f>
        <v>983174.3</v>
      </c>
      <c r="E300" s="2">
        <v>0</v>
      </c>
      <c r="F300" s="2">
        <v>0</v>
      </c>
      <c r="G300" s="3">
        <f t="shared" si="12"/>
        <v>1725358.23811</v>
      </c>
      <c r="H300" s="3">
        <f t="shared" si="13"/>
        <v>0.59000000008381903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85976.66</v>
      </c>
      <c r="D301" s="2">
        <f>'PR-RAS'!E305</f>
        <v>2386.42</v>
      </c>
      <c r="E301" s="2">
        <v>0</v>
      </c>
      <c r="F301" s="2">
        <v>0</v>
      </c>
      <c r="G301" s="3">
        <f t="shared" si="12"/>
        <v>27224.85</v>
      </c>
      <c r="H301" s="3">
        <f t="shared" si="13"/>
        <v>0.7599999999965803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348605.17999999993</v>
      </c>
      <c r="D355" s="2">
        <f>'PR-RAS'!E360</f>
        <v>862416.31</v>
      </c>
      <c r="E355" s="2">
        <v>0</v>
      </c>
      <c r="F355" s="2">
        <v>0</v>
      </c>
      <c r="G355" s="3">
        <f t="shared" si="12"/>
        <v>733996.98119999992</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2000</v>
      </c>
      <c r="E356" s="2">
        <v>0</v>
      </c>
      <c r="F356" s="2">
        <v>0</v>
      </c>
      <c r="G356" s="3">
        <f t="shared" si="12"/>
        <v>1420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2000</v>
      </c>
      <c r="E357" s="2">
        <v>0</v>
      </c>
      <c r="F357" s="2">
        <v>0</v>
      </c>
      <c r="G357" s="3">
        <f t="shared" si="12"/>
        <v>1424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2000</v>
      </c>
      <c r="E358" s="2">
        <v>0</v>
      </c>
      <c r="F358" s="2">
        <v>0</v>
      </c>
      <c r="G358" s="3">
        <f t="shared" si="12"/>
        <v>1428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348605.17999999993</v>
      </c>
      <c r="D368" s="2">
        <f>'PR-RAS'!E373</f>
        <v>860416.31</v>
      </c>
      <c r="E368" s="2">
        <v>0</v>
      </c>
      <c r="F368" s="2">
        <v>0</v>
      </c>
      <c r="G368" s="3">
        <f t="shared" si="12"/>
        <v>759483.67260000005</v>
      </c>
      <c r="H368" s="3">
        <f t="shared" si="13"/>
        <v>0.48999999999068677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314721.07999999996</v>
      </c>
      <c r="D369" s="2">
        <f>'PR-RAS'!E374</f>
        <v>812820.18</v>
      </c>
      <c r="E369" s="2">
        <v>0</v>
      </c>
      <c r="F369" s="2">
        <v>0</v>
      </c>
      <c r="G369" s="3">
        <f t="shared" si="12"/>
        <v>714053.00991999998</v>
      </c>
      <c r="H369" s="3">
        <f t="shared" si="13"/>
        <v>0.26000000000931323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103774.29</v>
      </c>
      <c r="D371" s="2">
        <f>'PR-RAS'!E376</f>
        <v>705489.18</v>
      </c>
      <c r="E371" s="2">
        <v>0</v>
      </c>
      <c r="F371" s="2">
        <v>0</v>
      </c>
      <c r="G371" s="3">
        <f t="shared" si="12"/>
        <v>560458.48050000006</v>
      </c>
      <c r="H371" s="3">
        <f t="shared" si="13"/>
        <v>0.4700000000448199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193402.81</v>
      </c>
      <c r="D372" s="2">
        <f>'PR-RAS'!E377</f>
        <v>0</v>
      </c>
      <c r="E372" s="2">
        <v>0</v>
      </c>
      <c r="F372" s="2">
        <v>0</v>
      </c>
      <c r="G372" s="3">
        <f t="shared" si="12"/>
        <v>71752.442509999993</v>
      </c>
      <c r="H372" s="3">
        <f t="shared" si="13"/>
        <v>0.19000000000232831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17543.98</v>
      </c>
      <c r="D373" s="2">
        <f>'PR-RAS'!E378</f>
        <v>107331</v>
      </c>
      <c r="E373" s="2">
        <v>0</v>
      </c>
      <c r="F373" s="2">
        <v>0</v>
      </c>
      <c r="G373" s="3">
        <f t="shared" si="12"/>
        <v>86380.624559999997</v>
      </c>
      <c r="H373" s="3">
        <f t="shared" si="13"/>
        <v>2.0000000000436557E-2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33884.1</v>
      </c>
      <c r="D374" s="2">
        <f>'PR-RAS'!E379</f>
        <v>32596.13</v>
      </c>
      <c r="E374" s="2">
        <v>0</v>
      </c>
      <c r="F374" s="2">
        <v>0</v>
      </c>
      <c r="G374" s="3">
        <f t="shared" si="12"/>
        <v>36955.482279999997</v>
      </c>
      <c r="H374" s="3">
        <f t="shared" si="13"/>
        <v>0.22999999999956344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1273.18</v>
      </c>
      <c r="E375" s="2">
        <v>0</v>
      </c>
      <c r="F375" s="2">
        <v>0</v>
      </c>
      <c r="G375" s="3">
        <f t="shared" si="12"/>
        <v>952.33864000000005</v>
      </c>
      <c r="H375" s="3">
        <f t="shared" si="13"/>
        <v>0.18000000000006366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3380</v>
      </c>
      <c r="D377" s="2">
        <f>'PR-RAS'!E382</f>
        <v>0</v>
      </c>
      <c r="E377" s="2">
        <v>0</v>
      </c>
      <c r="F377" s="2">
        <v>0</v>
      </c>
      <c r="G377" s="3">
        <f t="shared" si="12"/>
        <v>1270.8800000000001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1075.99</v>
      </c>
      <c r="D380" s="2">
        <f>'PR-RAS'!E385</f>
        <v>0</v>
      </c>
      <c r="E380" s="2">
        <v>0</v>
      </c>
      <c r="F380" s="2">
        <v>0</v>
      </c>
      <c r="G380" s="3">
        <f t="shared" si="12"/>
        <v>407.80020999999999</v>
      </c>
      <c r="H380" s="3">
        <f t="shared" si="13"/>
        <v>9.9999999999909051E-3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29428.11</v>
      </c>
      <c r="D381" s="2">
        <f>'PR-RAS'!E386</f>
        <v>31322.95</v>
      </c>
      <c r="E381" s="2">
        <v>0</v>
      </c>
      <c r="F381" s="2">
        <v>0</v>
      </c>
      <c r="G381" s="3">
        <f t="shared" si="12"/>
        <v>34988.123800000001</v>
      </c>
      <c r="H381" s="3">
        <f t="shared" si="13"/>
        <v>0.15999999999985448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15000</v>
      </c>
      <c r="E396" s="2">
        <v>0</v>
      </c>
      <c r="F396" s="2">
        <v>0</v>
      </c>
      <c r="G396" s="3">
        <f t="shared" si="12"/>
        <v>11850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15000</v>
      </c>
      <c r="E399" s="2">
        <v>0</v>
      </c>
      <c r="F399" s="2">
        <v>0</v>
      </c>
      <c r="G399" s="3">
        <f t="shared" si="12"/>
        <v>11940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348605.17999999993</v>
      </c>
      <c r="D413" s="2">
        <f>'PR-RAS'!E418</f>
        <v>862416.31</v>
      </c>
      <c r="E413" s="2">
        <v>0</v>
      </c>
      <c r="F413" s="2">
        <v>0</v>
      </c>
      <c r="G413" s="3">
        <f t="shared" si="12"/>
        <v>854256.37359999993</v>
      </c>
      <c r="H413" s="3">
        <f t="shared" si="13"/>
        <v>0.48999999999068677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409162.4</v>
      </c>
      <c r="D415" s="2">
        <f>'PR-RAS'!E420</f>
        <v>556017.41</v>
      </c>
      <c r="E415" s="2">
        <v>0</v>
      </c>
      <c r="F415" s="2">
        <v>0</v>
      </c>
      <c r="G415" s="3">
        <f t="shared" si="12"/>
        <v>629775.64908</v>
      </c>
      <c r="H415" s="3">
        <f t="shared" si="13"/>
        <v>0.81000000005587935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50534.81</v>
      </c>
      <c r="D416" s="2">
        <f>'PR-RAS'!E421</f>
        <v>50534.81</v>
      </c>
      <c r="E416" s="2">
        <v>0</v>
      </c>
      <c r="F416" s="2">
        <v>0</v>
      </c>
      <c r="G416" s="3">
        <f t="shared" si="12"/>
        <v>62915.838449999996</v>
      </c>
      <c r="H416" s="3">
        <f t="shared" si="13"/>
        <v>0.38000000000465661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2172289.35</v>
      </c>
      <c r="D417" s="2">
        <f>'PR-RAS'!E422</f>
        <v>2147725.84</v>
      </c>
      <c r="E417" s="2">
        <v>0</v>
      </c>
      <c r="F417" s="2">
        <v>0</v>
      </c>
      <c r="G417" s="3">
        <f t="shared" si="12"/>
        <v>2690580.2684799996</v>
      </c>
      <c r="H417" s="3">
        <f t="shared" si="13"/>
        <v>0.51000000024214387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1499888.13</v>
      </c>
      <c r="D418" s="2">
        <f>'PR-RAS'!E423</f>
        <v>2020684.99</v>
      </c>
      <c r="E418" s="2">
        <v>0</v>
      </c>
      <c r="F418" s="2">
        <v>0</v>
      </c>
      <c r="G418" s="3">
        <f t="shared" si="12"/>
        <v>2310704.6318699997</v>
      </c>
      <c r="H418" s="3">
        <f t="shared" si="13"/>
        <v>0.13999999989755452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672401.2200000002</v>
      </c>
      <c r="D419" s="2">
        <f>'PR-RAS'!E424</f>
        <v>127040.84999999986</v>
      </c>
      <c r="E419" s="2">
        <v>0</v>
      </c>
      <c r="F419" s="2">
        <v>0</v>
      </c>
      <c r="G419" s="3">
        <f t="shared" si="12"/>
        <v>387269.86055999994</v>
      </c>
      <c r="H419" s="3">
        <f t="shared" si="13"/>
        <v>0.37000000034458935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3342222.56</v>
      </c>
      <c r="D421" s="2">
        <f>'PR-RAS'!E426</f>
        <v>4995084.37</v>
      </c>
      <c r="E421" s="2">
        <v>0</v>
      </c>
      <c r="F421" s="2">
        <v>0</v>
      </c>
      <c r="G421" s="3">
        <f t="shared" si="12"/>
        <v>5599604.3459999999</v>
      </c>
      <c r="H421" s="3">
        <f t="shared" si="13"/>
        <v>0.81000000005587935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3854615.1</v>
      </c>
      <c r="D423" s="2">
        <f>'PR-RAS'!E428</f>
        <v>1033709.1100000001</v>
      </c>
      <c r="E423" s="2">
        <v>0</v>
      </c>
      <c r="F423" s="2">
        <v>0</v>
      </c>
      <c r="G423" s="3">
        <f t="shared" si="12"/>
        <v>2499098.0610400001</v>
      </c>
      <c r="H423" s="3">
        <f t="shared" si="13"/>
        <v>0.21000000019557774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366593.69</v>
      </c>
      <c r="E424" s="2">
        <v>0</v>
      </c>
      <c r="F424" s="2">
        <v>0</v>
      </c>
      <c r="G424" s="3">
        <f t="shared" si="12"/>
        <v>310138.26173999999</v>
      </c>
      <c r="H424" s="3">
        <f t="shared" si="13"/>
        <v>0.30999999999767169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366593.69</v>
      </c>
      <c r="E485" s="2">
        <v>0</v>
      </c>
      <c r="F485" s="2">
        <v>0</v>
      </c>
      <c r="G485" s="3">
        <f t="shared" si="12"/>
        <v>354862.69192000001</v>
      </c>
      <c r="H485" s="3">
        <f t="shared" si="13"/>
        <v>0.30999999999767169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366593.69</v>
      </c>
      <c r="E491" s="2">
        <v>0</v>
      </c>
      <c r="F491" s="2">
        <v>0</v>
      </c>
      <c r="G491" s="3">
        <f t="shared" si="12"/>
        <v>359261.8162</v>
      </c>
      <c r="H491" s="3">
        <f t="shared" si="13"/>
        <v>0.30999999999767169</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366593.69</v>
      </c>
      <c r="E492" s="2">
        <v>0</v>
      </c>
      <c r="F492" s="2">
        <v>0</v>
      </c>
      <c r="G492" s="3">
        <f t="shared" si="12"/>
        <v>359995.00358000002</v>
      </c>
      <c r="H492" s="3">
        <f t="shared" si="13"/>
        <v>0.30999999999767169</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366593.69</v>
      </c>
      <c r="E633" s="2">
        <v>0</v>
      </c>
      <c r="F633" s="2">
        <v>0</v>
      </c>
      <c r="G633" s="3">
        <f t="shared" si="14"/>
        <v>463374.42416</v>
      </c>
      <c r="H633" s="3">
        <f t="shared" si="15"/>
        <v>0.30999999999767169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2172289.35</v>
      </c>
      <c r="D637" s="2">
        <f>'PR-RAS'!E643</f>
        <v>2514319.5299999998</v>
      </c>
      <c r="E637" s="2">
        <v>0</v>
      </c>
      <c r="F637" s="2">
        <v>0</v>
      </c>
      <c r="G637" s="3">
        <f t="shared" si="14"/>
        <v>4579790.4687600005</v>
      </c>
      <c r="H637" s="3">
        <f t="shared" si="15"/>
        <v>0.82000000029802322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1499888.13</v>
      </c>
      <c r="D638" s="2">
        <f>'PR-RAS'!E644</f>
        <v>2020684.99</v>
      </c>
      <c r="E638" s="2">
        <v>0</v>
      </c>
      <c r="F638" s="2">
        <v>0</v>
      </c>
      <c r="G638" s="3">
        <f t="shared" si="14"/>
        <v>3529781.4160699998</v>
      </c>
      <c r="H638" s="3">
        <f t="shared" si="15"/>
        <v>0.13999999989755452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672401.2200000002</v>
      </c>
      <c r="D639" s="2">
        <f>'PR-RAS'!E645</f>
        <v>493634.5399999998</v>
      </c>
      <c r="E639" s="2">
        <v>0</v>
      </c>
      <c r="F639" s="2">
        <v>0</v>
      </c>
      <c r="G639" s="3">
        <f t="shared" si="14"/>
        <v>1058869.6513999999</v>
      </c>
      <c r="H639" s="3">
        <f t="shared" si="15"/>
        <v>0.68000000040046871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3342222.56</v>
      </c>
      <c r="D641" s="2">
        <f>'PR-RAS'!E647</f>
        <v>4995084.37</v>
      </c>
      <c r="E641" s="2">
        <v>0</v>
      </c>
      <c r="F641" s="2">
        <v>0</v>
      </c>
      <c r="G641" s="3">
        <f t="shared" si="14"/>
        <v>8532730.432</v>
      </c>
      <c r="H641" s="3">
        <f t="shared" si="15"/>
        <v>0.81000000005587935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4014623.7800000003</v>
      </c>
      <c r="D643" s="2">
        <f>'PR-RAS'!E649</f>
        <v>5488718.9100000001</v>
      </c>
      <c r="E643" s="2">
        <v>0</v>
      </c>
      <c r="F643" s="2">
        <v>0</v>
      </c>
      <c r="G643" s="3">
        <f t="shared" si="14"/>
        <v>9624903.5472000018</v>
      </c>
      <c r="H643" s="3">
        <f t="shared" si="15"/>
        <v>0.30999999959021807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1611240.23</v>
      </c>
      <c r="D646" s="2">
        <f>'PR-RAS'!E653</f>
        <v>2599831.81</v>
      </c>
      <c r="E646" s="2">
        <v>0</v>
      </c>
      <c r="F646" s="2">
        <v>0</v>
      </c>
      <c r="G646" s="3">
        <f t="shared" si="14"/>
        <v>4393032.9832499996</v>
      </c>
      <c r="H646" s="3">
        <f t="shared" si="15"/>
        <v>0.41999999992549419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2525145.0499999998</v>
      </c>
      <c r="D647" s="2">
        <f>'PR-RAS'!E654</f>
        <v>2590964.2200000002</v>
      </c>
      <c r="E647" s="2">
        <v>0</v>
      </c>
      <c r="F647" s="2">
        <v>0</v>
      </c>
      <c r="G647" s="3">
        <f t="shared" si="14"/>
        <v>4978769.4745399999</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1670221.69</v>
      </c>
      <c r="D648" s="2">
        <f>'PR-RAS'!E655</f>
        <v>1782315.4</v>
      </c>
      <c r="E648" s="2">
        <v>0</v>
      </c>
      <c r="F648" s="2">
        <v>0</v>
      </c>
      <c r="G648" s="3">
        <f t="shared" si="14"/>
        <v>3386949.5610300004</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2466163.59</v>
      </c>
      <c r="D649" s="2">
        <f>'PR-RAS'!E656</f>
        <v>3408480.6300000004</v>
      </c>
      <c r="E649" s="2">
        <v>0</v>
      </c>
      <c r="F649" s="2">
        <v>0</v>
      </c>
      <c r="G649" s="3">
        <f t="shared" si="14"/>
        <v>6015464.9028000012</v>
      </c>
      <c r="H649" s="3">
        <f t="shared" si="15"/>
        <v>0.77999999979510903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27</v>
      </c>
      <c r="E650" s="2">
        <v>0</v>
      </c>
      <c r="F650" s="2">
        <v>0</v>
      </c>
      <c r="G650" s="3">
        <f t="shared" si="14"/>
        <v>52.569000000000003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20</v>
      </c>
      <c r="E651" s="2">
        <v>0</v>
      </c>
      <c r="F651" s="2">
        <v>0</v>
      </c>
      <c r="G651" s="3">
        <f t="shared" si="14"/>
        <v>38.35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26</v>
      </c>
      <c r="D652" s="2">
        <f>'PR-RAS'!E659</f>
        <v>25</v>
      </c>
      <c r="E652" s="2">
        <v>0</v>
      </c>
      <c r="F652" s="2">
        <v>0</v>
      </c>
      <c r="G652" s="3">
        <f t="shared" si="14"/>
        <v>49.475999999999999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17</v>
      </c>
      <c r="E653" s="2">
        <v>0</v>
      </c>
      <c r="F653" s="2">
        <v>0</v>
      </c>
      <c r="G653" s="3">
        <f t="shared" si="14"/>
        <v>31.295999999999999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24695.78</v>
      </c>
      <c r="D657" s="2">
        <f>'PR-RAS'!E664</f>
        <v>27728.240000000002</v>
      </c>
      <c r="E657" s="2">
        <v>0</v>
      </c>
      <c r="F657" s="2">
        <v>0</v>
      </c>
      <c r="G657" s="3">
        <f t="shared" si="16"/>
        <v>52579.882560000005</v>
      </c>
      <c r="H657" s="3">
        <f t="shared" si="17"/>
        <v>0.46000000000276486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316505.52</v>
      </c>
      <c r="D662" s="2">
        <f>'PR-RAS'!E669</f>
        <v>48292</v>
      </c>
      <c r="E662" s="2">
        <v>0</v>
      </c>
      <c r="F662" s="2">
        <v>0</v>
      </c>
      <c r="G662" s="3">
        <f t="shared" si="14"/>
        <v>273052.17272000003</v>
      </c>
      <c r="H662" s="3">
        <f t="shared" si="15"/>
        <v>0.47999999998137355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5309.94</v>
      </c>
      <c r="D663" s="2">
        <f>'PR-RAS'!E670</f>
        <v>0</v>
      </c>
      <c r="E663" s="2">
        <v>0</v>
      </c>
      <c r="F663" s="2">
        <v>0</v>
      </c>
      <c r="G663" s="3">
        <f t="shared" si="14"/>
        <v>3515.18028</v>
      </c>
      <c r="H663" s="3">
        <f t="shared" si="15"/>
        <v>6.0000000000400178E-2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31850</v>
      </c>
      <c r="D666" s="2">
        <f>'PR-RAS'!E673</f>
        <v>136953.57</v>
      </c>
      <c r="E666" s="2">
        <v>0</v>
      </c>
      <c r="F666" s="2">
        <v>0</v>
      </c>
      <c r="G666" s="3">
        <f t="shared" si="14"/>
        <v>203328.49810000003</v>
      </c>
      <c r="H666" s="3">
        <f t="shared" si="15"/>
        <v>0.42999999999301508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7010.71</v>
      </c>
      <c r="D670" s="2">
        <f>'PR-RAS'!E677</f>
        <v>0</v>
      </c>
      <c r="E670" s="2">
        <v>0</v>
      </c>
      <c r="F670" s="2">
        <v>0</v>
      </c>
      <c r="G670" s="3">
        <f t="shared" si="14"/>
        <v>4690.1649900000002</v>
      </c>
      <c r="H670" s="3">
        <f t="shared" si="15"/>
        <v>0.28999999999996362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253103.4</v>
      </c>
      <c r="D695" s="2">
        <f>'PR-RAS'!E702</f>
        <v>190960.63</v>
      </c>
      <c r="E695" s="2">
        <v>0</v>
      </c>
      <c r="F695" s="2">
        <v>0</v>
      </c>
      <c r="G695" s="3">
        <f t="shared" si="14"/>
        <v>440707.11404000001</v>
      </c>
      <c r="H695" s="3">
        <f t="shared" si="15"/>
        <v>0.76999999998952262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295698.27</v>
      </c>
      <c r="E699" s="2">
        <v>0</v>
      </c>
      <c r="F699" s="2">
        <v>0</v>
      </c>
      <c r="G699" s="3">
        <f t="shared" si="14"/>
        <v>412794.78492000001</v>
      </c>
      <c r="H699" s="3">
        <f t="shared" si="15"/>
        <v>0.27000000001862645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5.86</v>
      </c>
      <c r="D705" s="2">
        <f>'PR-RAS'!E712</f>
        <v>3.92</v>
      </c>
      <c r="E705" s="2">
        <v>0</v>
      </c>
      <c r="F705" s="2">
        <v>0</v>
      </c>
      <c r="G705" s="3">
        <f t="shared" si="20"/>
        <v>9.6447999999999983</v>
      </c>
      <c r="H705" s="3">
        <f t="shared" si="21"/>
        <v>0.21999999999999975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53375.03</v>
      </c>
      <c r="D717" s="2">
        <f>'PR-RAS'!E724</f>
        <v>53130.49</v>
      </c>
      <c r="E717" s="2">
        <v>0</v>
      </c>
      <c r="F717" s="2">
        <v>0</v>
      </c>
      <c r="G717" s="3">
        <f t="shared" si="14"/>
        <v>114299.38316</v>
      </c>
      <c r="H717" s="3">
        <f t="shared" si="15"/>
        <v>0.51999999999679858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560</v>
      </c>
      <c r="E726" s="2">
        <v>0</v>
      </c>
      <c r="F726" s="2">
        <v>0</v>
      </c>
      <c r="G726" s="3">
        <f t="shared" si="14"/>
        <v>1624</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23225.71</v>
      </c>
      <c r="D727" s="2">
        <f>'PR-RAS'!E734</f>
        <v>19130.21</v>
      </c>
      <c r="E727" s="2">
        <v>0</v>
      </c>
      <c r="F727" s="2">
        <v>0</v>
      </c>
      <c r="G727" s="3">
        <f t="shared" si="14"/>
        <v>44638.930379999998</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2400</v>
      </c>
      <c r="D728" s="2">
        <f>'PR-RAS'!E735</f>
        <v>800</v>
      </c>
      <c r="E728" s="2">
        <v>0</v>
      </c>
      <c r="F728" s="2">
        <v>0</v>
      </c>
      <c r="G728" s="3">
        <f t="shared" si="14"/>
        <v>2908</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v>
      </c>
      <c r="D729" s="2">
        <f>'PR-RAS'!E736</f>
        <v>112.76</v>
      </c>
      <c r="E729" s="2">
        <v>0</v>
      </c>
      <c r="F729" s="2">
        <v>0</v>
      </c>
      <c r="G729" s="3">
        <f t="shared" si="14"/>
        <v>200.57855999999998</v>
      </c>
      <c r="H729" s="3">
        <f t="shared" si="15"/>
        <v>0.23999999999999488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488.25</v>
      </c>
      <c r="D731" s="2">
        <f>'PR-RAS'!E738</f>
        <v>174.54</v>
      </c>
      <c r="E731" s="2">
        <v>0</v>
      </c>
      <c r="F731" s="2">
        <v>0</v>
      </c>
      <c r="G731" s="3">
        <f t="shared" si="14"/>
        <v>611.25089999999989</v>
      </c>
      <c r="H731" s="3">
        <f t="shared" si="15"/>
        <v>0.71000000000000796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13526.63</v>
      </c>
      <c r="D734" s="2">
        <f>'PR-RAS'!E741</f>
        <v>14584.33</v>
      </c>
      <c r="E734" s="2">
        <v>0</v>
      </c>
      <c r="F734" s="2">
        <v>0</v>
      </c>
      <c r="G734" s="3">
        <f t="shared" si="14"/>
        <v>31295.647570000001</v>
      </c>
      <c r="H734" s="3">
        <f t="shared" si="15"/>
        <v>0.7000000000007276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215.06</v>
      </c>
      <c r="D735" s="2">
        <f>'PR-RAS'!E742</f>
        <v>257.16000000000003</v>
      </c>
      <c r="E735" s="2">
        <v>0</v>
      </c>
      <c r="F735" s="2">
        <v>0</v>
      </c>
      <c r="G735" s="3">
        <f t="shared" si="14"/>
        <v>535.3649200000001</v>
      </c>
      <c r="H735" s="3">
        <f t="shared" si="15"/>
        <v>0.22000000000002728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1383.17</v>
      </c>
      <c r="D836" s="2">
        <f>'PR-RAS'!E843</f>
        <v>1154.48</v>
      </c>
      <c r="E836" s="2">
        <v>0</v>
      </c>
      <c r="F836" s="2">
        <v>0</v>
      </c>
      <c r="G836" s="3">
        <f t="shared" si="14"/>
        <v>3082.9285500000001</v>
      </c>
      <c r="H836" s="3">
        <f t="shared" si="15"/>
        <v>0.65000000000009095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7170</v>
      </c>
      <c r="D839" s="2">
        <f>'PR-RAS'!E846</f>
        <v>12960</v>
      </c>
      <c r="E839" s="2">
        <v>0</v>
      </c>
      <c r="F839" s="2">
        <v>0</v>
      </c>
      <c r="G839" s="3">
        <f t="shared" si="34"/>
        <v>27729.42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1725.36</v>
      </c>
      <c r="D841" s="2">
        <f>'PR-RAS'!E848</f>
        <v>1459.92</v>
      </c>
      <c r="E841" s="2">
        <v>0</v>
      </c>
      <c r="F841" s="2">
        <v>0</v>
      </c>
      <c r="G841" s="3">
        <f t="shared" si="34"/>
        <v>3901.9679999999998</v>
      </c>
      <c r="H841" s="3">
        <f t="shared" si="35"/>
        <v>0.4399999999998272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6440</v>
      </c>
      <c r="D843" s="2">
        <f>'PR-RAS'!E850</f>
        <v>8734.48</v>
      </c>
      <c r="E843" s="2">
        <v>0</v>
      </c>
      <c r="F843" s="2">
        <v>0</v>
      </c>
      <c r="G843" s="3">
        <f t="shared" si="34"/>
        <v>20131.34432</v>
      </c>
      <c r="H843" s="3">
        <f t="shared" si="35"/>
        <v>0.47999999999956344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852</v>
      </c>
      <c r="D844" s="2">
        <f>'PR-RAS'!E851</f>
        <v>685.2</v>
      </c>
      <c r="E844" s="2">
        <v>0</v>
      </c>
      <c r="F844" s="2">
        <v>0</v>
      </c>
      <c r="G844" s="3">
        <f t="shared" si="34"/>
        <v>1873.4832000000001</v>
      </c>
      <c r="H844" s="3">
        <f t="shared" si="35"/>
        <v>0.20000000000004547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54.1</v>
      </c>
      <c r="D847" s="2">
        <f>'PR-RAS'!E854</f>
        <v>0</v>
      </c>
      <c r="E847" s="2">
        <v>0</v>
      </c>
      <c r="F847" s="2">
        <v>0</v>
      </c>
      <c r="G847" s="3">
        <f t="shared" si="34"/>
        <v>45.768599999999999</v>
      </c>
      <c r="H847" s="3">
        <f t="shared" si="35"/>
        <v>0.10000000000000142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375.35</v>
      </c>
      <c r="D849" s="2">
        <f>'PR-RAS'!E856</f>
        <v>0</v>
      </c>
      <c r="E849" s="2">
        <v>0</v>
      </c>
      <c r="F849" s="2">
        <v>0</v>
      </c>
      <c r="G849" s="3">
        <f t="shared" si="34"/>
        <v>318.29680000000002</v>
      </c>
      <c r="H849" s="3">
        <f t="shared" si="35"/>
        <v>0.35000000000002274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72281.25</v>
      </c>
      <c r="D850" s="2">
        <f>'PR-RAS'!E857</f>
        <v>5000</v>
      </c>
      <c r="E850" s="2">
        <v>0</v>
      </c>
      <c r="F850" s="2">
        <v>0</v>
      </c>
      <c r="G850" s="3">
        <f t="shared" si="34"/>
        <v>69856.78125</v>
      </c>
      <c r="H850" s="3">
        <f t="shared" si="35"/>
        <v>0.25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366593.69</v>
      </c>
      <c r="E899" s="2">
        <v>0</v>
      </c>
      <c r="F899" s="2">
        <v>0</v>
      </c>
      <c r="G899" s="3">
        <f t="shared" si="34"/>
        <v>658402.26724000007</v>
      </c>
      <c r="H899" s="3">
        <f t="shared" si="35"/>
        <v>0.30999999999767169</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447485.68</v>
      </c>
      <c r="D1581" s="7"/>
      <c r="E1581" s="7">
        <v>0</v>
      </c>
      <c r="F1581" s="7">
        <v>0</v>
      </c>
      <c r="G1581" s="8">
        <f t="shared" ref="G1581:G1685" si="70">B1581/1000*C1581</f>
        <v>447.48568</v>
      </c>
      <c r="H1581" s="8">
        <f t="shared" ref="H1581:H1685" si="71">ABS(C1581-ROUND(C1581,0))</f>
        <v>0.32000000000698492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2441749.0500000003</v>
      </c>
      <c r="D1582" s="2">
        <v>0</v>
      </c>
      <c r="E1582" s="2">
        <v>0</v>
      </c>
      <c r="F1582" s="2">
        <v>0</v>
      </c>
      <c r="G1582" s="3">
        <f t="shared" si="70"/>
        <v>4883.4981000000007</v>
      </c>
      <c r="H1582" s="3">
        <f t="shared" si="71"/>
        <v>5.0000000279396772E-2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1159970.99</v>
      </c>
      <c r="D1584" s="2">
        <v>0</v>
      </c>
      <c r="E1584" s="2">
        <v>0</v>
      </c>
      <c r="F1584" s="2">
        <v>0</v>
      </c>
      <c r="G1584" s="3">
        <f t="shared" si="70"/>
        <v>4639.8839600000001</v>
      </c>
      <c r="H1584" s="3">
        <f t="shared" si="71"/>
        <v>1.0000000009313226E-2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484917.98</v>
      </c>
      <c r="D1585" s="2">
        <v>0</v>
      </c>
      <c r="E1585" s="2">
        <v>0</v>
      </c>
      <c r="F1585" s="2">
        <v>0</v>
      </c>
      <c r="G1585" s="3">
        <f t="shared" si="70"/>
        <v>2424.5898999999999</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559092.88</v>
      </c>
      <c r="D1586" s="2">
        <v>0</v>
      </c>
      <c r="E1586" s="2">
        <v>0</v>
      </c>
      <c r="F1586" s="2">
        <v>0</v>
      </c>
      <c r="G1586" s="3">
        <f t="shared" si="70"/>
        <v>3354.55728</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7956.83</v>
      </c>
      <c r="D1587" s="2">
        <v>0</v>
      </c>
      <c r="E1587" s="2">
        <v>0</v>
      </c>
      <c r="F1587" s="2">
        <v>0</v>
      </c>
      <c r="G1587" s="3">
        <f t="shared" si="70"/>
        <v>55.697810000000004</v>
      </c>
      <c r="H1587" s="3">
        <f t="shared" si="71"/>
        <v>0.17000000000007276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5280</v>
      </c>
      <c r="D1588" s="2">
        <v>0</v>
      </c>
      <c r="E1588" s="2">
        <v>0</v>
      </c>
      <c r="F1588" s="2">
        <v>0</v>
      </c>
      <c r="G1588" s="3">
        <f t="shared" si="70"/>
        <v>42.24</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24994.080000000002</v>
      </c>
      <c r="D1590" s="2">
        <v>0</v>
      </c>
      <c r="E1590" s="2">
        <v>0</v>
      </c>
      <c r="F1590" s="2">
        <v>0</v>
      </c>
      <c r="G1590" s="3">
        <f t="shared" si="70"/>
        <v>249.94080000000002</v>
      </c>
      <c r="H1590" s="3">
        <f t="shared" si="71"/>
        <v>8.000000000174623E-2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76746.399999999994</v>
      </c>
      <c r="D1591" s="2">
        <v>0</v>
      </c>
      <c r="E1591" s="2">
        <v>0</v>
      </c>
      <c r="F1591" s="2">
        <v>0</v>
      </c>
      <c r="G1591" s="3">
        <f t="shared" si="70"/>
        <v>844.21039999999994</v>
      </c>
      <c r="H1591" s="3">
        <f t="shared" si="71"/>
        <v>0.39999999999417923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982.82</v>
      </c>
      <c r="D1592" s="2">
        <v>0</v>
      </c>
      <c r="E1592" s="2">
        <v>0</v>
      </c>
      <c r="F1592" s="2">
        <v>0</v>
      </c>
      <c r="G1592" s="3">
        <f t="shared" si="70"/>
        <v>11.793840000000001</v>
      </c>
      <c r="H1592" s="3">
        <f t="shared" si="71"/>
        <v>0.17999999999994998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862416.31</v>
      </c>
      <c r="D1593" s="2">
        <v>0</v>
      </c>
      <c r="E1593" s="2">
        <v>0</v>
      </c>
      <c r="F1593" s="2">
        <v>0</v>
      </c>
      <c r="G1593" s="3">
        <f t="shared" si="70"/>
        <v>11211.41203</v>
      </c>
      <c r="H1593" s="3">
        <f t="shared" si="71"/>
        <v>0.31000000005587935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366593.69</v>
      </c>
      <c r="D1594" s="2">
        <v>0</v>
      </c>
      <c r="E1594" s="2">
        <v>0</v>
      </c>
      <c r="F1594" s="2">
        <v>0</v>
      </c>
      <c r="G1594" s="3">
        <f t="shared" si="70"/>
        <v>5132.3116600000003</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366593.69</v>
      </c>
      <c r="D1598" s="2">
        <v>0</v>
      </c>
      <c r="E1598" s="2">
        <v>0</v>
      </c>
      <c r="F1598" s="2">
        <v>0</v>
      </c>
      <c r="G1598" s="3">
        <f t="shared" si="70"/>
        <v>6598.68642</v>
      </c>
      <c r="H1598" s="3">
        <f t="shared" si="71"/>
        <v>0.30999999999767169</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52768.06</v>
      </c>
      <c r="D1600" s="2">
        <v>0</v>
      </c>
      <c r="E1600" s="2">
        <v>0</v>
      </c>
      <c r="F1600" s="2">
        <v>0</v>
      </c>
      <c r="G1600" s="3">
        <f>B1600/1000*C1600</f>
        <v>1055.3612000000001</v>
      </c>
      <c r="H1600" s="3">
        <f>ABS(C1600-ROUND(C1600,0))</f>
        <v>5.9999999997671694E-2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1758235.9799999995</v>
      </c>
      <c r="D1601" s="2">
        <v>0</v>
      </c>
      <c r="E1601" s="2">
        <v>0</v>
      </c>
      <c r="F1601" s="2">
        <v>0</v>
      </c>
      <c r="G1601" s="3">
        <f t="shared" si="70"/>
        <v>36922.955579999994</v>
      </c>
      <c r="H1601" s="3">
        <f t="shared" si="71"/>
        <v>2.0000000484287739E-2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1143165.1899999997</v>
      </c>
      <c r="D1603" s="2">
        <v>0</v>
      </c>
      <c r="E1603" s="2">
        <v>0</v>
      </c>
      <c r="F1603" s="2">
        <v>0</v>
      </c>
      <c r="G1603" s="3">
        <f t="shared" si="70"/>
        <v>26292.799369999993</v>
      </c>
      <c r="H1603" s="3">
        <f t="shared" si="71"/>
        <v>0.18999999971129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473512.76</v>
      </c>
      <c r="D1604" s="2">
        <v>0</v>
      </c>
      <c r="E1604" s="2">
        <v>0</v>
      </c>
      <c r="F1604" s="2">
        <v>0</v>
      </c>
      <c r="G1604" s="3">
        <f t="shared" si="70"/>
        <v>11364.30624</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553324.72</v>
      </c>
      <c r="D1605" s="2">
        <v>0</v>
      </c>
      <c r="E1605" s="2">
        <v>0</v>
      </c>
      <c r="F1605" s="2">
        <v>0</v>
      </c>
      <c r="G1605" s="3">
        <f t="shared" si="70"/>
        <v>13833.118</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7931.94</v>
      </c>
      <c r="D1606" s="2">
        <v>0</v>
      </c>
      <c r="E1606" s="2">
        <v>0</v>
      </c>
      <c r="F1606" s="2">
        <v>0</v>
      </c>
      <c r="G1606" s="3">
        <f t="shared" si="70"/>
        <v>206.23043999999999</v>
      </c>
      <c r="H1606" s="3">
        <f t="shared" si="71"/>
        <v>6.0000000000400178E-2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5200</v>
      </c>
      <c r="D1607" s="2">
        <v>0</v>
      </c>
      <c r="E1607" s="2">
        <v>0</v>
      </c>
      <c r="F1607" s="2">
        <v>0</v>
      </c>
      <c r="G1607" s="3">
        <f t="shared" si="70"/>
        <v>140.4</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25598.76</v>
      </c>
      <c r="D1609" s="2">
        <v>0</v>
      </c>
      <c r="E1609" s="2">
        <v>0</v>
      </c>
      <c r="F1609" s="2">
        <v>0</v>
      </c>
      <c r="G1609" s="3">
        <f t="shared" si="70"/>
        <v>742.36404000000005</v>
      </c>
      <c r="H1609" s="3">
        <f t="shared" si="71"/>
        <v>0.24000000000160071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76818.62</v>
      </c>
      <c r="D1610" s="2">
        <v>0</v>
      </c>
      <c r="E1610" s="2">
        <v>0</v>
      </c>
      <c r="F1610" s="2">
        <v>0</v>
      </c>
      <c r="G1610" s="3">
        <f t="shared" si="70"/>
        <v>2304.5585999999998</v>
      </c>
      <c r="H1610" s="3">
        <f t="shared" si="71"/>
        <v>0.38000000000465661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778.39</v>
      </c>
      <c r="D1611" s="2">
        <v>0</v>
      </c>
      <c r="E1611" s="2">
        <v>0</v>
      </c>
      <c r="F1611" s="2">
        <v>0</v>
      </c>
      <c r="G1611" s="3">
        <f t="shared" si="70"/>
        <v>24.130089999999999</v>
      </c>
      <c r="H1611" s="3">
        <f t="shared" si="71"/>
        <v>0.38999999999998636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565532.6</v>
      </c>
      <c r="D1612" s="2">
        <v>0</v>
      </c>
      <c r="E1612" s="2">
        <v>0</v>
      </c>
      <c r="F1612" s="2">
        <v>0</v>
      </c>
      <c r="G1612" s="3">
        <f t="shared" si="70"/>
        <v>18097.0432</v>
      </c>
      <c r="H1612" s="3">
        <f t="shared" si="71"/>
        <v>0.40000000002328306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49538.19</v>
      </c>
      <c r="D1619" s="2">
        <v>0</v>
      </c>
      <c r="E1619" s="2">
        <v>0</v>
      </c>
      <c r="F1619" s="2">
        <v>0</v>
      </c>
      <c r="G1619" s="3">
        <f>B1619/1000*C1619</f>
        <v>1931.9894100000001</v>
      </c>
      <c r="H1619" s="3">
        <f>ABS(C1619-ROUND(C1619,0))</f>
        <v>0.19000000000232831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1130998.7500000009</v>
      </c>
      <c r="D1620" s="2">
        <v>0</v>
      </c>
      <c r="E1620" s="2">
        <v>0</v>
      </c>
      <c r="F1620" s="2">
        <v>0</v>
      </c>
      <c r="G1620" s="3">
        <f t="shared" si="70"/>
        <v>45239.950000000041</v>
      </c>
      <c r="H1620" s="3">
        <f t="shared" si="71"/>
        <v>0.24999999906867743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41528.600000000006</v>
      </c>
      <c r="D1621" s="2">
        <v>0</v>
      </c>
      <c r="E1621" s="2">
        <v>0</v>
      </c>
      <c r="F1621" s="2">
        <v>0</v>
      </c>
      <c r="G1621" s="3">
        <f t="shared" si="70"/>
        <v>1702.6726000000003</v>
      </c>
      <c r="H1621" s="3">
        <f t="shared" si="71"/>
        <v>0.39999999999417923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40201.370000000003</v>
      </c>
      <c r="D1627" s="2">
        <v>0</v>
      </c>
      <c r="E1627" s="2">
        <v>0</v>
      </c>
      <c r="F1627" s="2">
        <v>0</v>
      </c>
      <c r="G1627" s="3">
        <f t="shared" si="70"/>
        <v>1889.4643900000001</v>
      </c>
      <c r="H1627" s="3">
        <f t="shared" si="71"/>
        <v>0.37000000000261934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39650.32</v>
      </c>
      <c r="D1633" s="2">
        <v>0</v>
      </c>
      <c r="E1633" s="2">
        <v>0</v>
      </c>
      <c r="F1633" s="2">
        <v>0</v>
      </c>
      <c r="G1633" s="3">
        <f t="shared" si="70"/>
        <v>2101.4669599999997</v>
      </c>
      <c r="H1633" s="3">
        <f t="shared" si="71"/>
        <v>0.31999999999970896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11707.31</v>
      </c>
      <c r="D1634" s="2">
        <v>0</v>
      </c>
      <c r="E1634" s="2">
        <v>0</v>
      </c>
      <c r="F1634" s="2">
        <v>0</v>
      </c>
      <c r="G1634" s="3">
        <f t="shared" si="70"/>
        <v>632.19473999999991</v>
      </c>
      <c r="H1634" s="3">
        <f t="shared" si="71"/>
        <v>0.30999999999949068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13594</v>
      </c>
      <c r="D1635" s="2">
        <v>0</v>
      </c>
      <c r="E1635" s="2">
        <v>0</v>
      </c>
      <c r="F1635" s="2">
        <v>0</v>
      </c>
      <c r="G1635" s="3">
        <f t="shared" si="70"/>
        <v>747.67</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0.02</v>
      </c>
      <c r="D1636" s="2">
        <v>0</v>
      </c>
      <c r="E1636" s="2">
        <v>0</v>
      </c>
      <c r="F1636" s="2">
        <v>0</v>
      </c>
      <c r="G1636" s="3">
        <f t="shared" si="70"/>
        <v>1.1200000000000001E-3</v>
      </c>
      <c r="H1636" s="3">
        <f t="shared" si="71"/>
        <v>0.02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14348.99</v>
      </c>
      <c r="D1637" s="2">
        <v>0</v>
      </c>
      <c r="E1637" s="2">
        <v>0</v>
      </c>
      <c r="F1637" s="2">
        <v>0</v>
      </c>
      <c r="G1637" s="3">
        <f t="shared" si="70"/>
        <v>817.89242999999999</v>
      </c>
      <c r="H1637" s="3">
        <f t="shared" si="71"/>
        <v>1.0000000000218279E-2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3.98</v>
      </c>
      <c r="D1638" s="2">
        <v>0</v>
      </c>
      <c r="E1638" s="2">
        <v>0</v>
      </c>
      <c r="F1638" s="2">
        <v>0</v>
      </c>
      <c r="G1638" s="3">
        <f t="shared" si="70"/>
        <v>0.23084000000000002</v>
      </c>
      <c r="H1638" s="3">
        <f t="shared" si="71"/>
        <v>2.0000000000000018E-2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3.98</v>
      </c>
      <c r="D1639" s="2">
        <v>0</v>
      </c>
      <c r="E1639" s="2">
        <v>0</v>
      </c>
      <c r="F1639" s="2">
        <v>0</v>
      </c>
      <c r="G1639" s="3">
        <f t="shared" si="70"/>
        <v>0.23481999999999997</v>
      </c>
      <c r="H1639" s="3">
        <f t="shared" si="71"/>
        <v>2.0000000000000018E-2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547.07000000000005</v>
      </c>
      <c r="D1658" s="2">
        <v>0</v>
      </c>
      <c r="E1658" s="2">
        <v>0</v>
      </c>
      <c r="F1658" s="2">
        <v>0</v>
      </c>
      <c r="G1658" s="3">
        <f t="shared" si="70"/>
        <v>42.671460000000003</v>
      </c>
      <c r="H1658" s="3">
        <f t="shared" si="71"/>
        <v>7.0000000000050022E-2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547.07000000000005</v>
      </c>
      <c r="D1662" s="2">
        <v>0</v>
      </c>
      <c r="E1662" s="2">
        <v>0</v>
      </c>
      <c r="F1662" s="2">
        <v>0</v>
      </c>
      <c r="G1662" s="3">
        <f t="shared" si="70"/>
        <v>44.859740000000009</v>
      </c>
      <c r="H1662" s="3">
        <f t="shared" si="71"/>
        <v>7.0000000000050022E-2</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1327.23</v>
      </c>
      <c r="D1668" s="2">
        <v>0</v>
      </c>
      <c r="E1668" s="2">
        <v>0</v>
      </c>
      <c r="F1668" s="2">
        <v>0</v>
      </c>
      <c r="G1668" s="3">
        <f t="shared" si="70"/>
        <v>116.79624</v>
      </c>
      <c r="H1668" s="3">
        <f t="shared" si="71"/>
        <v>0.23000000000001819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1327.23</v>
      </c>
      <c r="D1672" s="2">
        <v>0</v>
      </c>
      <c r="E1672" s="2">
        <v>0</v>
      </c>
      <c r="F1672" s="2">
        <v>0</v>
      </c>
      <c r="G1672" s="3">
        <f t="shared" si="70"/>
        <v>122.10516</v>
      </c>
      <c r="H1672" s="3">
        <f t="shared" si="71"/>
        <v>0.23000000000001819</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1089470.1499999999</v>
      </c>
      <c r="D1680" s="2">
        <v>0</v>
      </c>
      <c r="E1680" s="2">
        <v>0</v>
      </c>
      <c r="F1680" s="2">
        <v>0</v>
      </c>
      <c r="G1680" s="3">
        <f t="shared" si="70"/>
        <v>108947.015</v>
      </c>
      <c r="H1680" s="3">
        <f t="shared" si="71"/>
        <v>0.14999999990686774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363402.98</v>
      </c>
      <c r="D1682" s="2">
        <v>0</v>
      </c>
      <c r="E1682" s="2">
        <v>0</v>
      </c>
      <c r="F1682" s="2">
        <v>0</v>
      </c>
      <c r="G1682" s="3">
        <f t="shared" si="70"/>
        <v>37067.103959999993</v>
      </c>
      <c r="H1682" s="3">
        <f t="shared" si="71"/>
        <v>2.0000000018626451E-2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347851.8</v>
      </c>
      <c r="D1683" s="2">
        <v>0</v>
      </c>
      <c r="E1683" s="2">
        <v>0</v>
      </c>
      <c r="F1683" s="2">
        <v>0</v>
      </c>
      <c r="G1683" s="3">
        <f t="shared" si="70"/>
        <v>35828.735399999998</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366593.69</v>
      </c>
      <c r="D1684" s="2">
        <v>0</v>
      </c>
      <c r="E1684" s="2">
        <v>0</v>
      </c>
      <c r="F1684" s="2">
        <v>0</v>
      </c>
      <c r="G1684" s="3">
        <f>B1684/1000*C1684</f>
        <v>38125.743759999998</v>
      </c>
      <c r="H1684" s="3">
        <f>ABS(C1684-ROUND(C1684,0))</f>
        <v>0.30999999999767169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11621.68</v>
      </c>
      <c r="D1685" s="14">
        <v>0</v>
      </c>
      <c r="E1685" s="14">
        <v>0</v>
      </c>
      <c r="F1685" s="14">
        <v>0</v>
      </c>
      <c r="G1685" s="15">
        <f t="shared" si="70"/>
        <v>1220.2764</v>
      </c>
      <c r="H1685" s="15">
        <f t="shared" si="71"/>
        <v>0.31999999999970896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2020</v>
      </c>
      <c r="B1" s="408"/>
      <c r="C1" s="408"/>
    </row>
    <row r="2" spans="1:16" ht="33" customHeight="1" x14ac:dyDescent="0.2">
      <c r="A2" s="409" t="s">
        <v>2021</v>
      </c>
      <c r="B2" s="410"/>
      <c r="C2" s="407"/>
      <c r="D2" s="5"/>
      <c r="E2" s="5"/>
      <c r="F2" s="5"/>
      <c r="G2" s="5"/>
      <c r="H2" s="5"/>
      <c r="I2" s="5"/>
      <c r="J2" s="5"/>
      <c r="K2" s="5"/>
      <c r="L2" s="5"/>
      <c r="M2" s="5"/>
      <c r="N2" s="5"/>
      <c r="O2" s="5"/>
      <c r="P2" s="5"/>
    </row>
    <row r="3" spans="1:16" ht="18.75" customHeight="1" x14ac:dyDescent="0.2">
      <c r="A3" s="222" t="s">
        <v>2022</v>
      </c>
      <c r="B3" s="411" t="s">
        <v>2023</v>
      </c>
      <c r="C3" s="407"/>
      <c r="D3" s="5"/>
      <c r="E3" s="5"/>
      <c r="F3" s="5"/>
      <c r="G3" s="5"/>
      <c r="H3" s="5"/>
      <c r="I3" s="5"/>
      <c r="J3" s="5"/>
      <c r="K3" s="5"/>
      <c r="L3" s="5"/>
      <c r="M3" s="5"/>
      <c r="N3" s="5"/>
      <c r="O3" s="5"/>
      <c r="P3" s="5"/>
    </row>
    <row r="4" spans="1:16" ht="37.5" hidden="1" customHeight="1" x14ac:dyDescent="0.2">
      <c r="A4" s="223" t="s">
        <v>2024</v>
      </c>
      <c r="B4" s="406" t="s">
        <v>2025</v>
      </c>
      <c r="C4" s="407"/>
      <c r="D4" s="5"/>
      <c r="E4" s="5"/>
      <c r="F4" s="5"/>
      <c r="G4" s="5"/>
      <c r="H4" s="5"/>
      <c r="I4" s="5"/>
      <c r="J4" s="5"/>
      <c r="K4" s="5"/>
      <c r="L4" s="5"/>
      <c r="M4" s="5"/>
      <c r="N4" s="5"/>
      <c r="O4" s="5"/>
      <c r="P4" s="5"/>
    </row>
    <row r="5" spans="1:16" ht="48" hidden="1" customHeight="1" x14ac:dyDescent="0.2">
      <c r="A5" s="223" t="s">
        <v>2024</v>
      </c>
      <c r="B5" s="406" t="s">
        <v>2026</v>
      </c>
      <c r="C5" s="407"/>
      <c r="D5" s="5"/>
      <c r="E5" s="5"/>
      <c r="F5" s="5"/>
      <c r="G5" s="5"/>
      <c r="H5" s="5"/>
      <c r="I5" s="5"/>
      <c r="J5" s="5"/>
      <c r="K5" s="5"/>
      <c r="L5" s="5"/>
      <c r="M5" s="5"/>
      <c r="N5" s="5"/>
      <c r="O5" s="5"/>
      <c r="P5" s="5"/>
    </row>
    <row r="6" spans="1:16" ht="59.25" hidden="1" customHeight="1" x14ac:dyDescent="0.2">
      <c r="A6" s="223" t="s">
        <v>2024</v>
      </c>
      <c r="B6" s="406" t="s">
        <v>2027</v>
      </c>
      <c r="C6" s="407"/>
      <c r="D6" s="5"/>
      <c r="E6" s="5"/>
      <c r="F6" s="5"/>
      <c r="G6" s="5"/>
      <c r="H6" s="5"/>
      <c r="I6" s="5"/>
      <c r="J6" s="5"/>
      <c r="K6" s="5"/>
      <c r="L6" s="5"/>
      <c r="M6" s="5"/>
      <c r="N6" s="5"/>
      <c r="O6" s="5"/>
      <c r="P6" s="5"/>
    </row>
    <row r="7" spans="1:16" ht="48" hidden="1" customHeight="1" x14ac:dyDescent="0.2">
      <c r="A7" s="223" t="s">
        <v>2028</v>
      </c>
      <c r="B7" s="406" t="s">
        <v>2029</v>
      </c>
      <c r="C7" s="407"/>
      <c r="D7" s="5"/>
      <c r="E7" s="5"/>
      <c r="F7" s="5"/>
      <c r="G7" s="5"/>
      <c r="H7" s="5"/>
      <c r="I7" s="5"/>
      <c r="J7" s="5"/>
      <c r="K7" s="5"/>
      <c r="L7" s="5"/>
      <c r="M7" s="5"/>
      <c r="N7" s="5"/>
      <c r="O7" s="5"/>
      <c r="P7" s="5"/>
    </row>
    <row r="8" spans="1:16" ht="41.25" hidden="1" customHeight="1" x14ac:dyDescent="0.2">
      <c r="A8" s="223" t="s">
        <v>2030</v>
      </c>
      <c r="B8" s="406" t="s">
        <v>2031</v>
      </c>
      <c r="C8" s="407"/>
      <c r="D8" s="5"/>
      <c r="E8" s="5"/>
      <c r="F8" s="5"/>
      <c r="G8" s="5"/>
      <c r="H8" s="5"/>
      <c r="I8" s="5"/>
      <c r="J8" s="5"/>
      <c r="K8" s="5"/>
      <c r="L8" s="5"/>
      <c r="M8" s="5"/>
      <c r="N8" s="5"/>
      <c r="O8" s="5"/>
      <c r="P8" s="5"/>
    </row>
    <row r="9" spans="1:16" ht="59.25" hidden="1" customHeight="1" x14ac:dyDescent="0.2">
      <c r="A9" s="223" t="s">
        <v>2032</v>
      </c>
      <c r="B9" s="406" t="s">
        <v>2033</v>
      </c>
      <c r="C9" s="407"/>
      <c r="D9" s="5"/>
      <c r="E9" s="5"/>
      <c r="F9" s="5"/>
      <c r="G9" s="5"/>
      <c r="H9" s="5"/>
      <c r="I9" s="5"/>
      <c r="J9" s="5"/>
      <c r="K9" s="5"/>
      <c r="L9" s="5"/>
      <c r="M9" s="5"/>
      <c r="N9" s="5"/>
      <c r="O9" s="5"/>
      <c r="P9" s="5"/>
    </row>
    <row r="10" spans="1:16" ht="61.5" hidden="1" customHeight="1" x14ac:dyDescent="0.2">
      <c r="A10" s="223" t="s">
        <v>2032</v>
      </c>
      <c r="B10" s="406" t="s">
        <v>2034</v>
      </c>
      <c r="C10" s="407"/>
      <c r="D10" s="5"/>
      <c r="E10" s="5"/>
      <c r="F10" s="5"/>
      <c r="G10" s="5"/>
      <c r="H10" s="5"/>
      <c r="I10" s="5"/>
      <c r="J10" s="5"/>
      <c r="K10" s="5"/>
      <c r="L10" s="5"/>
      <c r="M10" s="5"/>
      <c r="N10" s="5"/>
      <c r="O10" s="5"/>
      <c r="P10" s="5"/>
    </row>
    <row r="11" spans="1:16" ht="43.5" hidden="1" customHeight="1" x14ac:dyDescent="0.2">
      <c r="A11" s="223" t="s">
        <v>2032</v>
      </c>
      <c r="B11" s="406" t="s">
        <v>2035</v>
      </c>
      <c r="C11" s="407"/>
      <c r="D11" s="5"/>
      <c r="E11" s="5"/>
      <c r="F11" s="5"/>
      <c r="G11" s="5"/>
      <c r="H11" s="5"/>
      <c r="I11" s="5"/>
      <c r="J11" s="5"/>
      <c r="K11" s="5"/>
      <c r="L11" s="5"/>
      <c r="M11" s="5"/>
      <c r="N11" s="5"/>
      <c r="O11" s="5"/>
      <c r="P11" s="5"/>
    </row>
    <row r="12" spans="1:16" ht="27.75" hidden="1" customHeight="1" x14ac:dyDescent="0.2">
      <c r="A12" s="223" t="s">
        <v>2036</v>
      </c>
      <c r="B12" s="406" t="s">
        <v>2037</v>
      </c>
      <c r="C12" s="407"/>
      <c r="D12" s="5"/>
      <c r="E12" s="5"/>
      <c r="F12" s="5"/>
      <c r="G12" s="5"/>
      <c r="H12" s="5"/>
      <c r="I12" s="5"/>
      <c r="J12" s="5"/>
      <c r="K12" s="5"/>
      <c r="L12" s="5"/>
      <c r="M12" s="5"/>
      <c r="N12" s="5"/>
      <c r="O12" s="5"/>
      <c r="P12" s="5"/>
    </row>
    <row r="13" spans="1:16" ht="27.75" hidden="1" customHeight="1" x14ac:dyDescent="0.2">
      <c r="A13" s="223" t="s">
        <v>2038</v>
      </c>
      <c r="B13" s="406" t="s">
        <v>2039</v>
      </c>
      <c r="C13" s="407"/>
      <c r="D13" s="5"/>
      <c r="E13" s="5"/>
      <c r="F13" s="5"/>
      <c r="G13" s="5"/>
      <c r="H13" s="5"/>
      <c r="I13" s="5"/>
      <c r="J13" s="5"/>
      <c r="K13" s="5"/>
      <c r="L13" s="5"/>
      <c r="M13" s="5"/>
      <c r="N13" s="5"/>
      <c r="O13" s="5"/>
      <c r="P13" s="5"/>
    </row>
    <row r="14" spans="1:16" ht="45.75" hidden="1" customHeight="1" x14ac:dyDescent="0.2">
      <c r="A14" s="223" t="s">
        <v>2040</v>
      </c>
      <c r="B14" s="406" t="s">
        <v>2041</v>
      </c>
      <c r="C14" s="407"/>
      <c r="D14" s="5"/>
      <c r="E14" s="5"/>
      <c r="F14" s="5"/>
      <c r="G14" s="5"/>
      <c r="H14" s="5"/>
      <c r="I14" s="5"/>
      <c r="J14" s="5"/>
      <c r="K14" s="5"/>
      <c r="L14" s="5"/>
      <c r="M14" s="5"/>
      <c r="N14" s="5"/>
      <c r="O14" s="5"/>
      <c r="P14" s="5"/>
    </row>
    <row r="15" spans="1:16" ht="45.75" hidden="1" customHeight="1" x14ac:dyDescent="0.2">
      <c r="A15" s="223" t="s">
        <v>2042</v>
      </c>
      <c r="B15" s="406" t="s">
        <v>2043</v>
      </c>
      <c r="C15" s="407"/>
      <c r="D15" s="5"/>
      <c r="E15" s="5"/>
      <c r="F15" s="5"/>
      <c r="G15" s="5"/>
      <c r="H15" s="5"/>
      <c r="I15" s="5"/>
      <c r="J15" s="5"/>
      <c r="K15" s="5"/>
      <c r="L15" s="5"/>
      <c r="M15" s="5"/>
      <c r="N15" s="5"/>
      <c r="O15" s="5"/>
      <c r="P15" s="5"/>
    </row>
    <row r="16" spans="1:16" ht="51" hidden="1" customHeight="1" x14ac:dyDescent="0.2">
      <c r="A16" s="223" t="s">
        <v>2044</v>
      </c>
      <c r="B16" s="406" t="s">
        <v>2045</v>
      </c>
      <c r="C16" s="407"/>
      <c r="D16" s="5"/>
      <c r="E16" s="5"/>
      <c r="F16" s="5"/>
      <c r="G16" s="5"/>
      <c r="H16" s="5"/>
      <c r="I16" s="5"/>
      <c r="J16" s="5"/>
      <c r="K16" s="5"/>
      <c r="L16" s="5"/>
      <c r="M16" s="5"/>
      <c r="N16" s="5"/>
      <c r="O16" s="5"/>
      <c r="P16" s="5"/>
    </row>
    <row r="17" spans="1:16" ht="27.75" hidden="1" customHeight="1" x14ac:dyDescent="0.2">
      <c r="A17" s="223" t="s">
        <v>2046</v>
      </c>
      <c r="B17" s="406" t="s">
        <v>2047</v>
      </c>
      <c r="C17" s="407"/>
      <c r="D17" s="5"/>
      <c r="E17" s="5"/>
      <c r="F17" s="5"/>
      <c r="G17" s="5"/>
      <c r="H17" s="5"/>
      <c r="I17" s="5"/>
      <c r="J17" s="5"/>
      <c r="K17" s="5"/>
      <c r="L17" s="5"/>
      <c r="M17" s="5"/>
      <c r="N17" s="5"/>
      <c r="O17" s="5"/>
      <c r="P17" s="5"/>
    </row>
    <row r="18" spans="1:16" ht="27.75" hidden="1" customHeight="1" x14ac:dyDescent="0.2">
      <c r="A18" s="223" t="s">
        <v>2048</v>
      </c>
      <c r="B18" s="406" t="s">
        <v>2049</v>
      </c>
      <c r="C18" s="407"/>
      <c r="D18" s="5"/>
      <c r="E18" s="5"/>
      <c r="F18" s="5"/>
      <c r="G18" s="5"/>
      <c r="H18" s="5"/>
      <c r="I18" s="5"/>
      <c r="J18" s="5"/>
      <c r="K18" s="5"/>
      <c r="L18" s="5"/>
      <c r="M18" s="5"/>
      <c r="N18" s="5"/>
      <c r="O18" s="5"/>
      <c r="P18" s="5"/>
    </row>
    <row r="19" spans="1:16" ht="45" hidden="1" customHeight="1" x14ac:dyDescent="0.2">
      <c r="A19" s="223" t="s">
        <v>2048</v>
      </c>
      <c r="B19" s="406" t="s">
        <v>2050</v>
      </c>
      <c r="C19" s="407"/>
      <c r="D19" s="5"/>
      <c r="E19" s="5"/>
      <c r="F19" s="5"/>
      <c r="G19" s="5"/>
      <c r="H19" s="5"/>
      <c r="I19" s="5"/>
      <c r="J19" s="5"/>
      <c r="K19" s="5"/>
      <c r="L19" s="5"/>
      <c r="M19" s="5"/>
      <c r="N19" s="5"/>
      <c r="O19" s="5"/>
      <c r="P19" s="5"/>
    </row>
    <row r="20" spans="1:16" ht="45" hidden="1" customHeight="1" x14ac:dyDescent="0.2">
      <c r="A20" s="223" t="s">
        <v>2051</v>
      </c>
      <c r="B20" s="406" t="s">
        <v>2052</v>
      </c>
      <c r="C20" s="407"/>
      <c r="D20" s="5"/>
      <c r="E20" s="5"/>
      <c r="F20" s="5"/>
      <c r="G20" s="5"/>
      <c r="H20" s="5"/>
      <c r="I20" s="5"/>
      <c r="J20" s="5"/>
      <c r="K20" s="5"/>
      <c r="L20" s="5"/>
      <c r="M20" s="5"/>
      <c r="N20" s="5"/>
      <c r="O20" s="5"/>
      <c r="P20" s="5"/>
    </row>
    <row r="21" spans="1:16" ht="30" hidden="1" customHeight="1" x14ac:dyDescent="0.2">
      <c r="A21" s="223" t="s">
        <v>2053</v>
      </c>
      <c r="B21" s="406" t="s">
        <v>2054</v>
      </c>
      <c r="C21" s="407"/>
      <c r="D21" s="5"/>
      <c r="E21" s="5"/>
      <c r="F21" s="5"/>
      <c r="G21" s="5"/>
      <c r="H21" s="5"/>
      <c r="I21" s="5"/>
      <c r="J21" s="5"/>
      <c r="K21" s="5"/>
      <c r="L21" s="5"/>
      <c r="M21" s="5"/>
      <c r="N21" s="5"/>
      <c r="O21" s="5"/>
      <c r="P21" s="5"/>
    </row>
    <row r="22" spans="1:16" ht="30" hidden="1" customHeight="1" x14ac:dyDescent="0.2">
      <c r="A22" s="223" t="s">
        <v>2055</v>
      </c>
      <c r="B22" s="406" t="s">
        <v>2056</v>
      </c>
      <c r="C22" s="407"/>
      <c r="D22" s="5"/>
      <c r="E22" s="5"/>
      <c r="F22" s="5"/>
      <c r="G22" s="5"/>
      <c r="H22" s="5"/>
      <c r="I22" s="5"/>
      <c r="J22" s="5"/>
      <c r="K22" s="5"/>
      <c r="L22" s="5"/>
      <c r="M22" s="5"/>
      <c r="N22" s="5"/>
      <c r="O22" s="5"/>
      <c r="P22" s="5"/>
    </row>
    <row r="23" spans="1:16" ht="30" hidden="1" customHeight="1" x14ac:dyDescent="0.2">
      <c r="A23" s="223" t="s">
        <v>2057</v>
      </c>
      <c r="B23" s="406" t="s">
        <v>2058</v>
      </c>
      <c r="C23" s="407"/>
      <c r="D23" s="5"/>
      <c r="E23" s="5"/>
      <c r="F23" s="5"/>
      <c r="G23" s="5"/>
      <c r="H23" s="5"/>
      <c r="I23" s="5"/>
      <c r="J23" s="5"/>
      <c r="K23" s="5"/>
      <c r="L23" s="5"/>
      <c r="M23" s="5"/>
      <c r="N23" s="5"/>
      <c r="O23" s="5"/>
      <c r="P23" s="5"/>
    </row>
    <row r="24" spans="1:16" ht="30" hidden="1" customHeight="1" x14ac:dyDescent="0.2">
      <c r="A24" s="223" t="s">
        <v>2059</v>
      </c>
      <c r="B24" s="406" t="s">
        <v>2060</v>
      </c>
      <c r="C24" s="407"/>
      <c r="D24" s="5"/>
      <c r="E24" s="5"/>
      <c r="F24" s="5"/>
      <c r="G24" s="5"/>
      <c r="H24" s="5"/>
      <c r="I24" s="5"/>
      <c r="J24" s="5"/>
      <c r="K24" s="5"/>
      <c r="L24" s="5"/>
      <c r="M24" s="5"/>
      <c r="N24" s="5"/>
      <c r="O24" s="5"/>
      <c r="P24" s="5"/>
    </row>
    <row r="25" spans="1:16" ht="30" hidden="1" customHeight="1" x14ac:dyDescent="0.2">
      <c r="A25" s="223" t="s">
        <v>2061</v>
      </c>
      <c r="B25" s="406" t="s">
        <v>2062</v>
      </c>
      <c r="C25" s="407"/>
      <c r="D25" s="5"/>
      <c r="E25" s="5"/>
      <c r="F25" s="5"/>
      <c r="G25" s="5"/>
      <c r="H25" s="5"/>
      <c r="I25" s="5"/>
      <c r="J25" s="5"/>
      <c r="K25" s="5"/>
      <c r="L25" s="5"/>
      <c r="M25" s="5"/>
      <c r="N25" s="5"/>
      <c r="O25" s="5"/>
      <c r="P25" s="5"/>
    </row>
    <row r="26" spans="1:16" ht="30" hidden="1" customHeight="1" x14ac:dyDescent="0.2">
      <c r="A26" s="223" t="s">
        <v>2063</v>
      </c>
      <c r="B26" s="406" t="s">
        <v>2064</v>
      </c>
      <c r="C26" s="407"/>
      <c r="D26" s="5"/>
      <c r="E26" s="5"/>
      <c r="F26" s="5"/>
      <c r="G26" s="5"/>
      <c r="H26" s="5"/>
      <c r="I26" s="5"/>
      <c r="J26" s="5"/>
      <c r="K26" s="5"/>
      <c r="L26" s="5"/>
      <c r="M26" s="5"/>
      <c r="N26" s="5"/>
      <c r="O26" s="5"/>
      <c r="P26" s="5"/>
    </row>
    <row r="27" spans="1:16" ht="70.5" hidden="1" customHeight="1" x14ac:dyDescent="0.2">
      <c r="A27" s="223" t="s">
        <v>2065</v>
      </c>
      <c r="B27" s="406" t="s">
        <v>2066</v>
      </c>
      <c r="C27" s="407"/>
      <c r="D27" s="5"/>
      <c r="E27" s="5"/>
      <c r="F27" s="5"/>
      <c r="G27" s="5"/>
      <c r="H27" s="5"/>
      <c r="I27" s="5"/>
      <c r="J27" s="5"/>
      <c r="K27" s="5"/>
      <c r="L27" s="5"/>
      <c r="M27" s="5"/>
      <c r="N27" s="5"/>
      <c r="O27" s="5"/>
      <c r="P27" s="5"/>
    </row>
    <row r="28" spans="1:16" ht="48" hidden="1" customHeight="1" x14ac:dyDescent="0.2">
      <c r="A28" s="223" t="s">
        <v>2067</v>
      </c>
      <c r="B28" s="406" t="s">
        <v>2068</v>
      </c>
      <c r="C28" s="407"/>
      <c r="D28" s="5"/>
      <c r="E28" s="5"/>
      <c r="F28" s="5"/>
      <c r="G28" s="5"/>
      <c r="H28" s="5"/>
      <c r="I28" s="5"/>
      <c r="J28" s="5"/>
      <c r="K28" s="5"/>
      <c r="L28" s="5"/>
      <c r="M28" s="5"/>
      <c r="N28" s="5"/>
      <c r="O28" s="5"/>
      <c r="P28" s="5"/>
    </row>
    <row r="29" spans="1:16" ht="100.5" hidden="1" customHeight="1" x14ac:dyDescent="0.2">
      <c r="A29" s="223" t="s">
        <v>2069</v>
      </c>
      <c r="B29" s="406" t="s">
        <v>2070</v>
      </c>
      <c r="C29" s="407"/>
      <c r="D29" s="5"/>
      <c r="E29" s="5"/>
      <c r="F29" s="5"/>
      <c r="G29" s="5"/>
      <c r="H29" s="5"/>
      <c r="I29" s="5"/>
      <c r="J29" s="5"/>
      <c r="K29" s="5"/>
      <c r="L29" s="5"/>
      <c r="M29" s="5"/>
      <c r="N29" s="5"/>
      <c r="O29" s="5"/>
      <c r="P29" s="5"/>
    </row>
    <row r="30" spans="1:16" ht="45" hidden="1" customHeight="1" x14ac:dyDescent="0.2">
      <c r="A30" s="223" t="s">
        <v>2071</v>
      </c>
      <c r="B30" s="406" t="s">
        <v>2072</v>
      </c>
      <c r="C30" s="407"/>
      <c r="D30" s="5"/>
      <c r="E30" s="5"/>
      <c r="F30" s="5"/>
      <c r="G30" s="5"/>
      <c r="H30" s="5"/>
      <c r="I30" s="5"/>
      <c r="J30" s="5"/>
      <c r="K30" s="5"/>
      <c r="L30" s="5"/>
      <c r="M30" s="5"/>
      <c r="N30" s="5"/>
      <c r="O30" s="5"/>
      <c r="P30" s="5"/>
    </row>
    <row r="31" spans="1:16" ht="45" hidden="1" customHeight="1" x14ac:dyDescent="0.2">
      <c r="A31" s="223" t="s">
        <v>2073</v>
      </c>
      <c r="B31" s="406" t="s">
        <v>2074</v>
      </c>
      <c r="C31" s="407"/>
      <c r="D31" s="5"/>
      <c r="E31" s="5"/>
      <c r="F31" s="5"/>
      <c r="G31" s="5"/>
      <c r="H31" s="5"/>
      <c r="I31" s="5"/>
      <c r="J31" s="5"/>
      <c r="K31" s="5"/>
      <c r="L31" s="5"/>
      <c r="M31" s="5"/>
      <c r="N31" s="5"/>
      <c r="O31" s="5"/>
      <c r="P31" s="5"/>
    </row>
    <row r="32" spans="1:16" ht="45" hidden="1" customHeight="1" x14ac:dyDescent="0.2">
      <c r="A32" s="223" t="s">
        <v>2075</v>
      </c>
      <c r="B32" s="406" t="s">
        <v>2076</v>
      </c>
      <c r="C32" s="407"/>
      <c r="D32" s="5"/>
      <c r="E32" s="5"/>
      <c r="F32" s="5"/>
      <c r="G32" s="5"/>
      <c r="H32" s="5"/>
      <c r="I32" s="5"/>
      <c r="J32" s="5"/>
      <c r="K32" s="5"/>
      <c r="L32" s="5"/>
      <c r="M32" s="5"/>
      <c r="N32" s="5"/>
      <c r="O32" s="5"/>
      <c r="P32" s="5"/>
    </row>
    <row r="33" spans="1:16" ht="72" hidden="1" customHeight="1" x14ac:dyDescent="0.2">
      <c r="A33" s="223" t="s">
        <v>2077</v>
      </c>
      <c r="B33" s="406" t="s">
        <v>2078</v>
      </c>
      <c r="C33" s="407"/>
      <c r="D33" s="5"/>
      <c r="E33" s="5"/>
      <c r="F33" s="5"/>
      <c r="G33" s="5"/>
      <c r="H33" s="5"/>
      <c r="I33" s="5"/>
      <c r="J33" s="5"/>
      <c r="K33" s="5"/>
      <c r="L33" s="5"/>
      <c r="M33" s="5"/>
      <c r="N33" s="5"/>
      <c r="O33" s="5"/>
      <c r="P33" s="5"/>
    </row>
    <row r="34" spans="1:16" ht="79.5" hidden="1" customHeight="1" x14ac:dyDescent="0.2">
      <c r="A34" s="223" t="s">
        <v>2079</v>
      </c>
      <c r="B34" s="406" t="s">
        <v>2080</v>
      </c>
      <c r="C34" s="407"/>
      <c r="D34" s="5"/>
      <c r="E34" s="5"/>
      <c r="F34" s="5"/>
      <c r="G34" s="5"/>
      <c r="H34" s="5"/>
      <c r="I34" s="5"/>
      <c r="J34" s="5"/>
      <c r="K34" s="5"/>
      <c r="L34" s="5"/>
      <c r="M34" s="5"/>
      <c r="N34" s="5"/>
      <c r="O34" s="5"/>
      <c r="P34" s="5"/>
    </row>
    <row r="35" spans="1:16" ht="70.5" hidden="1" customHeight="1" x14ac:dyDescent="0.2">
      <c r="A35" s="223" t="s">
        <v>2081</v>
      </c>
      <c r="B35" s="406" t="s">
        <v>2082</v>
      </c>
      <c r="C35" s="407"/>
      <c r="D35" s="5"/>
      <c r="E35" s="5"/>
      <c r="F35" s="5"/>
      <c r="G35" s="5"/>
      <c r="H35" s="5"/>
      <c r="I35" s="5"/>
      <c r="J35" s="5"/>
      <c r="K35" s="5"/>
      <c r="L35" s="5"/>
      <c r="M35" s="5"/>
      <c r="N35" s="5"/>
      <c r="O35" s="5"/>
      <c r="P35" s="5"/>
    </row>
    <row r="36" spans="1:16" ht="45.75" hidden="1" customHeight="1" x14ac:dyDescent="0.2">
      <c r="A36" s="223" t="s">
        <v>2083</v>
      </c>
      <c r="B36" s="406" t="s">
        <v>2084</v>
      </c>
      <c r="C36" s="407"/>
      <c r="D36" s="5"/>
      <c r="E36" s="5"/>
      <c r="F36" s="5"/>
      <c r="G36" s="5"/>
      <c r="H36" s="5"/>
      <c r="I36" s="5"/>
      <c r="J36" s="5"/>
      <c r="K36" s="5"/>
      <c r="L36" s="5"/>
      <c r="M36" s="5"/>
      <c r="N36" s="5"/>
      <c r="O36" s="5"/>
      <c r="P36" s="5"/>
    </row>
    <row r="37" spans="1:16" ht="54.75" hidden="1" customHeight="1" x14ac:dyDescent="0.2">
      <c r="A37" s="223" t="s">
        <v>2085</v>
      </c>
      <c r="B37" s="406" t="s">
        <v>2086</v>
      </c>
      <c r="C37" s="407"/>
      <c r="D37" s="5"/>
      <c r="E37" s="5"/>
      <c r="F37" s="5"/>
      <c r="G37" s="5"/>
      <c r="H37" s="5"/>
      <c r="I37" s="5"/>
      <c r="J37" s="5"/>
      <c r="K37" s="5"/>
      <c r="L37" s="5"/>
      <c r="M37" s="5"/>
      <c r="N37" s="5"/>
      <c r="O37" s="5"/>
      <c r="P37" s="5"/>
    </row>
    <row r="38" spans="1:16" ht="37.5" hidden="1" customHeight="1" x14ac:dyDescent="0.2">
      <c r="A38" s="223" t="s">
        <v>2087</v>
      </c>
      <c r="B38" s="406" t="s">
        <v>2088</v>
      </c>
      <c r="C38" s="407"/>
      <c r="D38" s="5"/>
      <c r="E38" s="5"/>
      <c r="F38" s="5"/>
      <c r="G38" s="5"/>
      <c r="H38" s="5"/>
      <c r="I38" s="5"/>
      <c r="J38" s="5"/>
      <c r="K38" s="5"/>
      <c r="L38" s="5"/>
      <c r="M38" s="5"/>
      <c r="N38" s="5"/>
      <c r="O38" s="5"/>
      <c r="P38" s="5"/>
    </row>
    <row r="39" spans="1:16" ht="61.5" hidden="1" customHeight="1" x14ac:dyDescent="0.2">
      <c r="A39" s="223" t="s">
        <v>2089</v>
      </c>
      <c r="B39" s="406" t="s">
        <v>2090</v>
      </c>
      <c r="C39" s="407"/>
      <c r="D39" s="5"/>
      <c r="E39" s="5"/>
      <c r="F39" s="5"/>
      <c r="G39" s="5"/>
      <c r="H39" s="5"/>
      <c r="I39" s="5"/>
      <c r="J39" s="5"/>
      <c r="K39" s="5"/>
      <c r="L39" s="5"/>
      <c r="M39" s="5"/>
      <c r="N39" s="5"/>
      <c r="O39" s="5"/>
      <c r="P39" s="5"/>
    </row>
    <row r="40" spans="1:16" ht="53.25" hidden="1" customHeight="1" x14ac:dyDescent="0.2">
      <c r="A40" s="223" t="s">
        <v>2091</v>
      </c>
      <c r="B40" s="406" t="s">
        <v>2092</v>
      </c>
      <c r="C40" s="407"/>
      <c r="D40" s="5"/>
      <c r="E40" s="5"/>
      <c r="F40" s="5"/>
      <c r="G40" s="5"/>
      <c r="H40" s="5"/>
      <c r="I40" s="5"/>
      <c r="J40" s="5"/>
      <c r="K40" s="5"/>
      <c r="L40" s="5"/>
      <c r="M40" s="5"/>
      <c r="N40" s="5"/>
      <c r="O40" s="5"/>
      <c r="P40" s="5"/>
    </row>
    <row r="41" spans="1:16" ht="73.5" hidden="1" customHeight="1" x14ac:dyDescent="0.2">
      <c r="A41" s="223" t="s">
        <v>2093</v>
      </c>
      <c r="B41" s="406" t="s">
        <v>2094</v>
      </c>
      <c r="C41" s="407"/>
      <c r="D41" s="5"/>
      <c r="E41" s="5"/>
      <c r="F41" s="5"/>
      <c r="G41" s="5"/>
      <c r="H41" s="5"/>
      <c r="I41" s="5"/>
      <c r="J41" s="5"/>
      <c r="K41" s="5"/>
      <c r="L41" s="5"/>
      <c r="M41" s="5"/>
      <c r="N41" s="5"/>
      <c r="O41" s="5"/>
      <c r="P41" s="5"/>
    </row>
    <row r="42" spans="1:16" ht="57.75" hidden="1" customHeight="1" x14ac:dyDescent="0.2">
      <c r="A42" s="223" t="s">
        <v>2095</v>
      </c>
      <c r="B42" s="406" t="s">
        <v>2096</v>
      </c>
      <c r="C42" s="407"/>
      <c r="D42" s="5"/>
      <c r="E42" s="5"/>
      <c r="F42" s="5"/>
      <c r="G42" s="5"/>
      <c r="H42" s="5"/>
      <c r="I42" s="5"/>
      <c r="J42" s="5"/>
      <c r="K42" s="5"/>
      <c r="L42" s="5"/>
      <c r="M42" s="5"/>
      <c r="N42" s="5"/>
      <c r="O42" s="5"/>
      <c r="P42" s="5"/>
    </row>
    <row r="43" spans="1:16" ht="84" hidden="1" customHeight="1" x14ac:dyDescent="0.2">
      <c r="A43" s="223" t="s">
        <v>2097</v>
      </c>
      <c r="B43" s="406" t="s">
        <v>2098</v>
      </c>
      <c r="C43" s="407"/>
      <c r="D43" s="5"/>
      <c r="E43" s="5"/>
      <c r="F43" s="5"/>
      <c r="G43" s="5"/>
      <c r="H43" s="5"/>
      <c r="I43" s="5"/>
      <c r="J43" s="5"/>
      <c r="K43" s="5"/>
      <c r="L43" s="5"/>
      <c r="M43" s="5"/>
      <c r="N43" s="5"/>
      <c r="O43" s="5"/>
      <c r="P43" s="5"/>
    </row>
    <row r="44" spans="1:16" ht="48" hidden="1" customHeight="1" x14ac:dyDescent="0.2">
      <c r="A44" s="223" t="s">
        <v>2099</v>
      </c>
      <c r="B44" s="406" t="s">
        <v>2100</v>
      </c>
      <c r="C44" s="407"/>
      <c r="D44" s="5"/>
      <c r="E44" s="5"/>
      <c r="F44" s="5"/>
      <c r="G44" s="5"/>
      <c r="H44" s="5"/>
      <c r="I44" s="5"/>
      <c r="J44" s="5"/>
      <c r="K44" s="5"/>
      <c r="L44" s="5"/>
      <c r="M44" s="5"/>
      <c r="N44" s="5"/>
      <c r="O44" s="5"/>
      <c r="P44" s="5"/>
    </row>
    <row r="45" spans="1:16" ht="57" hidden="1" customHeight="1" x14ac:dyDescent="0.2">
      <c r="A45" s="223" t="s">
        <v>2101</v>
      </c>
      <c r="B45" s="406" t="s">
        <v>2102</v>
      </c>
      <c r="C45" s="407"/>
      <c r="D45" s="5"/>
      <c r="E45" s="5"/>
      <c r="F45" s="5"/>
      <c r="G45" s="5"/>
      <c r="H45" s="5"/>
      <c r="I45" s="5"/>
      <c r="J45" s="5"/>
      <c r="K45" s="5"/>
      <c r="L45" s="5"/>
      <c r="M45" s="5"/>
      <c r="N45" s="5"/>
      <c r="O45" s="5"/>
      <c r="P45" s="5"/>
    </row>
    <row r="46" spans="1:16" ht="73.5" hidden="1" customHeight="1" x14ac:dyDescent="0.2">
      <c r="A46" s="223" t="s">
        <v>2103</v>
      </c>
      <c r="B46" s="417" t="s">
        <v>2104</v>
      </c>
      <c r="C46" s="407"/>
      <c r="D46" s="5"/>
      <c r="E46" s="5"/>
      <c r="F46" s="5"/>
      <c r="G46" s="5"/>
      <c r="H46" s="5"/>
      <c r="I46" s="5"/>
      <c r="J46" s="5"/>
      <c r="K46" s="5"/>
      <c r="L46" s="5"/>
      <c r="M46" s="5"/>
      <c r="N46" s="5"/>
      <c r="O46" s="5"/>
      <c r="P46" s="5"/>
    </row>
    <row r="47" spans="1:16" ht="66" hidden="1" customHeight="1" x14ac:dyDescent="0.2">
      <c r="A47" s="39" t="s">
        <v>2105</v>
      </c>
      <c r="B47" s="418" t="s">
        <v>2106</v>
      </c>
      <c r="C47" s="418"/>
      <c r="D47" s="5"/>
      <c r="E47" s="5"/>
      <c r="F47" s="5"/>
      <c r="G47" s="5"/>
      <c r="H47" s="5"/>
      <c r="I47" s="5"/>
      <c r="J47" s="5"/>
      <c r="K47" s="5"/>
      <c r="L47" s="5"/>
      <c r="M47" s="5"/>
      <c r="N47" s="5"/>
      <c r="O47" s="5"/>
      <c r="P47" s="5"/>
    </row>
    <row r="48" spans="1:16" ht="123.75" customHeight="1" x14ac:dyDescent="0.2">
      <c r="A48" s="202" t="s">
        <v>2107</v>
      </c>
      <c r="B48" s="416" t="s">
        <v>2108</v>
      </c>
      <c r="C48" s="415"/>
      <c r="D48" s="5"/>
      <c r="E48" s="5"/>
      <c r="F48" s="5"/>
      <c r="G48" s="5"/>
      <c r="H48" s="5"/>
      <c r="I48" s="5"/>
      <c r="J48" s="5"/>
      <c r="K48" s="5"/>
      <c r="L48" s="5"/>
      <c r="M48" s="5"/>
      <c r="N48" s="5"/>
      <c r="O48" s="5"/>
      <c r="P48" s="5"/>
    </row>
    <row r="49" spans="1:16" ht="34.5" customHeight="1" x14ac:dyDescent="0.2">
      <c r="A49" s="202" t="s">
        <v>2109</v>
      </c>
      <c r="B49" s="414" t="s">
        <v>2110</v>
      </c>
      <c r="C49" s="415"/>
      <c r="D49" s="5"/>
      <c r="E49" s="5"/>
      <c r="F49" s="5"/>
      <c r="G49" s="5"/>
      <c r="H49" s="5"/>
      <c r="I49" s="5"/>
      <c r="J49" s="5"/>
      <c r="K49" s="5"/>
      <c r="L49" s="5"/>
      <c r="M49" s="5"/>
      <c r="N49" s="5"/>
      <c r="O49" s="5"/>
      <c r="P49" s="5"/>
    </row>
    <row r="50" spans="1:16" ht="34.5" customHeight="1" x14ac:dyDescent="0.2">
      <c r="A50" s="202" t="s">
        <v>2111</v>
      </c>
      <c r="B50" s="414" t="s">
        <v>2112</v>
      </c>
      <c r="C50" s="415"/>
      <c r="D50" s="5"/>
      <c r="E50" s="5"/>
      <c r="F50" s="5"/>
      <c r="G50" s="5"/>
      <c r="H50" s="5"/>
      <c r="I50" s="5"/>
      <c r="J50" s="5"/>
      <c r="K50" s="5"/>
      <c r="L50" s="5"/>
      <c r="M50" s="5"/>
      <c r="N50" s="5"/>
      <c r="O50" s="5"/>
      <c r="P50" s="5"/>
    </row>
    <row r="51" spans="1:16" ht="31.5" customHeight="1" x14ac:dyDescent="0.2">
      <c r="A51" s="224" t="s">
        <v>2113</v>
      </c>
      <c r="B51" s="406" t="s">
        <v>2114</v>
      </c>
      <c r="C51" s="407"/>
      <c r="D51" s="5"/>
      <c r="E51" s="5"/>
      <c r="F51" s="5"/>
      <c r="G51" s="5"/>
      <c r="H51" s="5"/>
      <c r="I51" s="5"/>
      <c r="J51" s="5"/>
      <c r="K51" s="5"/>
      <c r="L51" s="5"/>
      <c r="M51" s="5"/>
      <c r="N51" s="5"/>
      <c r="O51" s="5"/>
      <c r="P51" s="5"/>
    </row>
    <row r="52" spans="1:16" ht="31.5" customHeight="1" x14ac:dyDescent="0.2">
      <c r="A52" s="224" t="s">
        <v>2115</v>
      </c>
      <c r="B52" s="406" t="s">
        <v>2116</v>
      </c>
      <c r="C52" s="407"/>
      <c r="D52" s="5"/>
      <c r="E52" s="5"/>
      <c r="F52" s="5"/>
      <c r="G52" s="5"/>
      <c r="H52" s="5"/>
      <c r="I52" s="5"/>
      <c r="J52" s="5"/>
      <c r="K52" s="5"/>
      <c r="L52" s="5"/>
      <c r="M52" s="5"/>
      <c r="N52" s="5"/>
      <c r="O52" s="5"/>
      <c r="P52" s="5"/>
    </row>
    <row r="53" spans="1:16" ht="31.5" customHeight="1" x14ac:dyDescent="0.2">
      <c r="A53" s="224" t="s">
        <v>2117</v>
      </c>
      <c r="B53" s="419" t="s">
        <v>2118</v>
      </c>
      <c r="C53" s="420"/>
      <c r="D53" s="5"/>
      <c r="E53" s="5"/>
      <c r="F53" s="5"/>
      <c r="G53" s="5"/>
      <c r="H53" s="5"/>
      <c r="I53" s="5"/>
      <c r="J53" s="5"/>
      <c r="K53" s="5"/>
      <c r="L53" s="5"/>
      <c r="M53" s="5"/>
      <c r="N53" s="5"/>
      <c r="O53" s="5"/>
      <c r="P53" s="5"/>
    </row>
    <row r="54" spans="1:16" ht="31.5" customHeight="1" x14ac:dyDescent="0.2">
      <c r="A54" s="224" t="s">
        <v>2119</v>
      </c>
      <c r="B54" s="419" t="s">
        <v>2120</v>
      </c>
      <c r="C54" s="420"/>
      <c r="D54" s="5"/>
      <c r="E54" s="5"/>
      <c r="F54" s="5"/>
      <c r="G54" s="5"/>
      <c r="H54" s="5"/>
      <c r="I54" s="5"/>
      <c r="J54" s="5"/>
      <c r="K54" s="5"/>
      <c r="L54" s="5"/>
      <c r="M54" s="5"/>
      <c r="N54" s="5"/>
      <c r="O54" s="5"/>
      <c r="P54" s="5"/>
    </row>
    <row r="55" spans="1:16" ht="54.6" customHeight="1" x14ac:dyDescent="0.2">
      <c r="A55" s="224" t="s">
        <v>2121</v>
      </c>
      <c r="B55" s="419" t="s">
        <v>2122</v>
      </c>
      <c r="C55" s="420"/>
      <c r="D55" s="5"/>
      <c r="E55" s="5"/>
      <c r="F55" s="5"/>
      <c r="G55" s="5"/>
      <c r="H55" s="5"/>
      <c r="I55" s="5"/>
      <c r="J55" s="5"/>
      <c r="K55" s="5"/>
      <c r="L55" s="5"/>
      <c r="M55" s="5"/>
      <c r="N55" s="5"/>
      <c r="O55" s="5"/>
      <c r="P55" s="5"/>
    </row>
    <row r="56" spans="1:16" ht="54.6" customHeight="1" x14ac:dyDescent="0.2">
      <c r="A56" s="224" t="s">
        <v>2123</v>
      </c>
      <c r="B56" s="419" t="s">
        <v>2124</v>
      </c>
      <c r="C56" s="420"/>
      <c r="D56" s="5"/>
      <c r="E56" s="5"/>
      <c r="F56" s="5"/>
      <c r="G56" s="5"/>
      <c r="H56" s="5"/>
      <c r="I56" s="5"/>
      <c r="J56" s="5"/>
      <c r="K56" s="5"/>
      <c r="L56" s="5"/>
      <c r="M56" s="5"/>
      <c r="N56" s="5"/>
      <c r="O56" s="5"/>
      <c r="P56" s="5"/>
    </row>
    <row r="57" spans="1:16" ht="54" customHeight="1" x14ac:dyDescent="0.2">
      <c r="A57" s="224" t="s">
        <v>2125</v>
      </c>
      <c r="B57" s="419" t="s">
        <v>2126</v>
      </c>
      <c r="C57" s="420"/>
      <c r="D57" s="5"/>
      <c r="E57" s="5"/>
      <c r="F57" s="5"/>
      <c r="G57" s="5"/>
      <c r="H57" s="5"/>
      <c r="I57" s="5"/>
      <c r="J57" s="5"/>
      <c r="K57" s="5"/>
      <c r="L57" s="5"/>
      <c r="M57" s="5"/>
      <c r="N57" s="5"/>
      <c r="O57" s="5"/>
      <c r="P57" s="5"/>
    </row>
    <row r="58" spans="1:16" ht="31.15" customHeight="1" x14ac:dyDescent="0.2">
      <c r="A58" s="270" t="s">
        <v>2127</v>
      </c>
      <c r="B58" s="412" t="s">
        <v>2128</v>
      </c>
      <c r="C58" s="413"/>
      <c r="D58" s="5"/>
      <c r="E58" s="5"/>
      <c r="F58" s="5"/>
      <c r="G58" s="5"/>
      <c r="H58" s="5"/>
      <c r="I58" s="5"/>
      <c r="J58" s="5"/>
      <c r="K58" s="5"/>
      <c r="L58" s="5"/>
      <c r="M58" s="5"/>
      <c r="N58" s="5"/>
      <c r="O58" s="5"/>
      <c r="P58" s="5"/>
    </row>
    <row r="59" spans="1:16" ht="46.5" customHeight="1" x14ac:dyDescent="0.2">
      <c r="A59" s="302" t="s">
        <v>2129</v>
      </c>
      <c r="B59" s="404" t="s">
        <v>2130</v>
      </c>
      <c r="C59" s="405"/>
      <c r="D59" s="298"/>
      <c r="E59" s="5"/>
      <c r="F59" s="5"/>
      <c r="G59" s="5"/>
      <c r="H59" s="5"/>
      <c r="I59" s="5"/>
      <c r="J59" s="5"/>
      <c r="K59" s="5"/>
      <c r="L59" s="5"/>
      <c r="M59" s="5"/>
      <c r="N59" s="5"/>
      <c r="O59" s="5"/>
      <c r="P59" s="5"/>
    </row>
    <row r="60" spans="1:16" ht="39" customHeight="1" x14ac:dyDescent="0.2">
      <c r="A60" s="329" t="s">
        <v>2131</v>
      </c>
      <c r="B60" s="404" t="s">
        <v>2132</v>
      </c>
      <c r="C60" s="405"/>
      <c r="D60" s="328"/>
      <c r="E60" s="327"/>
      <c r="F60" s="327"/>
      <c r="G60" s="327"/>
      <c r="H60" s="327"/>
      <c r="I60" s="327"/>
      <c r="J60" s="327"/>
      <c r="K60" s="327"/>
      <c r="L60" s="327"/>
      <c r="M60" s="327"/>
      <c r="N60" s="327"/>
      <c r="O60" s="327"/>
      <c r="P60" s="327"/>
    </row>
    <row r="61" spans="1:16" ht="39" customHeight="1" x14ac:dyDescent="0.2">
      <c r="A61" s="329" t="s">
        <v>2133</v>
      </c>
      <c r="B61" s="404" t="s">
        <v>2134</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B1"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1970</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5" t="s">
        <v>1972</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27378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74" t="s">
        <v>1976</v>
      </c>
      <c r="F7" s="347" t="s">
        <v>1977</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74"/>
      <c r="F8" s="349" t="s">
        <v>1980</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1981</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1982</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1983</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1984</v>
      </c>
      <c r="G12" s="33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74"/>
      <c r="F13" s="371" t="s">
        <v>1988</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70" t="str">
        <f>'PR-RAS'!B6</f>
        <v>PRIHODI POSLOVANJA (šifre 61+62+63+64+65+66+67+68)</v>
      </c>
      <c r="C17" s="366"/>
      <c r="D17" s="366"/>
      <c r="E17" s="366"/>
      <c r="F17" s="367"/>
      <c r="G17" s="28" t="str">
        <f>'PR-RAS'!C6</f>
        <v>6</v>
      </c>
      <c r="H17" s="275">
        <f>'PR-RAS'!D6</f>
        <v>2172289.35</v>
      </c>
      <c r="I17" s="275">
        <f>'PR-RAS'!E6</f>
        <v>2147725.84</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1151282.95</v>
      </c>
      <c r="I18" s="275">
        <f>'PR-RAS'!E152</f>
        <v>1158268.68</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4014623.7800000003</v>
      </c>
      <c r="I19" s="275">
        <f>'PR-RAS'!E649</f>
        <v>5488718.9100000001</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4" t="s">
        <v>8</v>
      </c>
      <c r="C21" s="355"/>
      <c r="D21" s="355"/>
      <c r="E21" s="355"/>
      <c r="F21" s="356"/>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4" t="s">
        <v>8</v>
      </c>
      <c r="C32" s="355"/>
      <c r="D32" s="355"/>
      <c r="E32" s="355"/>
      <c r="F32" s="356"/>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4" t="s">
        <v>8</v>
      </c>
      <c r="C37" s="355"/>
      <c r="D37" s="355"/>
      <c r="E37" s="355"/>
      <c r="F37" s="356"/>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70" t="str">
        <f>OBVEZE!B5</f>
        <v>Stanje obveza 1. siječnja (=stanju obveza iz Izvještaja o obvezama na 31. prosinca prethodne godine)</v>
      </c>
      <c r="C38" s="366"/>
      <c r="D38" s="366"/>
      <c r="E38" s="366"/>
      <c r="F38" s="367"/>
      <c r="G38" s="126" t="str">
        <f>OBVEZE!C5</f>
        <v>V001</v>
      </c>
      <c r="H38" s="275">
        <f>OBVEZE!D5</f>
        <v>447485.68</v>
      </c>
      <c r="I38" s="275" t="s">
        <v>1995</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1995</v>
      </c>
      <c r="I39" s="275">
        <f>OBVEZE!D44</f>
        <v>1130998.7500000009</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1995</v>
      </c>
      <c r="I40" s="275">
        <f>OBVEZE!D45</f>
        <v>41528.600000000006</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1995</v>
      </c>
      <c r="I41" s="276">
        <f>OBVEZE!D104</f>
        <v>1089470.1499999999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1996</v>
      </c>
      <c r="F44" s="357"/>
      <c r="G44" s="229"/>
      <c r="H44" s="358" t="s">
        <v>1997</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77" zoomScaleNormal="100" workbookViewId="0">
      <selection activeCell="C426" sqref="C4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2172289.35</v>
      </c>
      <c r="E6" s="60">
        <f>E7+E43+E49+E82+E106+E125+E134+E140</f>
        <v>2147725.84</v>
      </c>
      <c r="F6" s="45">
        <f t="shared" ref="F6:F132" si="0">IF(D6&lt;&gt;0,IF(E6/D6&gt;=100,"&gt;&gt;100",E6/D6*100),"-")</f>
        <v>98.869233971984428</v>
      </c>
    </row>
    <row r="7" spans="1:24" ht="12.75" customHeight="1" x14ac:dyDescent="0.2">
      <c r="A7" s="63">
        <v>61</v>
      </c>
      <c r="B7" s="220" t="s">
        <v>17</v>
      </c>
      <c r="C7" s="247" t="s">
        <v>18</v>
      </c>
      <c r="D7" s="60">
        <f>D8+D17+D23+D29+D36+D39</f>
        <v>615710.86999999988</v>
      </c>
      <c r="E7" s="60">
        <f>E8+E17+E23+E29+E36+E39</f>
        <v>699062.99</v>
      </c>
      <c r="F7" s="45">
        <f t="shared" si="0"/>
        <v>113.53754238576299</v>
      </c>
    </row>
    <row r="8" spans="1:24" ht="12.75" customHeight="1" x14ac:dyDescent="0.2">
      <c r="A8" s="63">
        <v>611</v>
      </c>
      <c r="B8" s="220" t="s">
        <v>19</v>
      </c>
      <c r="C8" s="247" t="s">
        <v>20</v>
      </c>
      <c r="D8" s="60">
        <f>SUM(D9:D14)-D15-D16</f>
        <v>582296.81999999995</v>
      </c>
      <c r="E8" s="60">
        <f>SUM(E9:E14)-E15-E16</f>
        <v>658533.62</v>
      </c>
      <c r="F8" s="45">
        <f t="shared" si="0"/>
        <v>113.09242939022062</v>
      </c>
    </row>
    <row r="9" spans="1:24" ht="12.75" customHeight="1" x14ac:dyDescent="0.2">
      <c r="A9" s="63">
        <v>6111</v>
      </c>
      <c r="B9" s="65" t="s">
        <v>21</v>
      </c>
      <c r="C9" s="247" t="s">
        <v>22</v>
      </c>
      <c r="D9" s="194">
        <v>582296.81999999995</v>
      </c>
      <c r="E9" s="194">
        <v>658533.62</v>
      </c>
      <c r="F9" s="45">
        <f t="shared" si="0"/>
        <v>113.09242939022062</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25069.329999999998</v>
      </c>
      <c r="E23" s="60">
        <f t="shared" si="2"/>
        <v>32651.850000000002</v>
      </c>
      <c r="F23" s="45">
        <f t="shared" si="0"/>
        <v>130.24620123473585</v>
      </c>
    </row>
    <row r="24" spans="1:6" ht="12.75" customHeight="1" x14ac:dyDescent="0.2">
      <c r="A24" s="63">
        <v>6131</v>
      </c>
      <c r="B24" s="65" t="s">
        <v>51</v>
      </c>
      <c r="C24" s="247" t="s">
        <v>52</v>
      </c>
      <c r="D24" s="194">
        <v>373.55</v>
      </c>
      <c r="E24" s="194">
        <v>4923.6099999999997</v>
      </c>
      <c r="F24" s="45">
        <f t="shared" si="0"/>
        <v>1318.0591620934279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24695.78</v>
      </c>
      <c r="E27" s="194">
        <v>27728.240000000002</v>
      </c>
      <c r="F27" s="45">
        <f t="shared" si="0"/>
        <v>112.27926390662697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8344.7199999999993</v>
      </c>
      <c r="E29" s="60">
        <f>SUM(E30:E35)</f>
        <v>7877.52</v>
      </c>
      <c r="F29" s="45">
        <f t="shared" si="0"/>
        <v>94.401250131819893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8344.7199999999993</v>
      </c>
      <c r="E31" s="194">
        <v>7877.52</v>
      </c>
      <c r="F31" s="45">
        <f t="shared" si="0"/>
        <v>94.401250131819893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613779.57000000007</v>
      </c>
      <c r="E49" s="60">
        <f>E50+E53+E58+E61+E64+E68+E71+E74+E77</f>
        <v>994777.97</v>
      </c>
      <c r="F49" s="45">
        <f t="shared" si="0"/>
        <v>162.07414169878606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353665.46</v>
      </c>
      <c r="E58" s="60">
        <f t="shared" si="9"/>
        <v>185245.57</v>
      </c>
      <c r="F58" s="45">
        <f t="shared" si="0"/>
        <v>52.378756466633746</v>
      </c>
    </row>
    <row r="59" spans="1:6" ht="24" x14ac:dyDescent="0.2">
      <c r="A59" s="63">
        <v>6331</v>
      </c>
      <c r="B59" s="65" t="s">
        <v>121</v>
      </c>
      <c r="C59" s="247" t="s">
        <v>122</v>
      </c>
      <c r="D59" s="194">
        <v>321815.46000000002</v>
      </c>
      <c r="E59" s="194">
        <v>48292</v>
      </c>
      <c r="F59" s="45">
        <f t="shared" si="0"/>
        <v>15.006115616695356</v>
      </c>
    </row>
    <row r="60" spans="1:6" ht="24" x14ac:dyDescent="0.2">
      <c r="A60" s="63">
        <v>6332</v>
      </c>
      <c r="B60" s="65" t="s">
        <v>123</v>
      </c>
      <c r="C60" s="247" t="s">
        <v>124</v>
      </c>
      <c r="D60" s="194">
        <v>31850</v>
      </c>
      <c r="E60" s="194">
        <v>136953.57</v>
      </c>
      <c r="F60" s="45">
        <f t="shared" si="0"/>
        <v>429.99551020408165</v>
      </c>
    </row>
    <row r="61" spans="1:6" ht="12.75" customHeight="1" x14ac:dyDescent="0.2">
      <c r="A61" s="63">
        <v>634</v>
      </c>
      <c r="B61" s="65" t="s">
        <v>125</v>
      </c>
      <c r="C61" s="247" t="s">
        <v>126</v>
      </c>
      <c r="D61" s="60">
        <f t="shared" ref="D61:E61" si="10">SUM(D62:D63)</f>
        <v>7010.71</v>
      </c>
      <c r="E61" s="60">
        <f t="shared" si="10"/>
        <v>0</v>
      </c>
      <c r="F61" s="45">
        <f t="shared" si="0"/>
        <v>0</v>
      </c>
    </row>
    <row r="62" spans="1:6" ht="12.75" customHeight="1" x14ac:dyDescent="0.2">
      <c r="A62" s="63">
        <v>6341</v>
      </c>
      <c r="B62" s="65" t="s">
        <v>127</v>
      </c>
      <c r="C62" s="247" t="s">
        <v>128</v>
      </c>
      <c r="D62" s="194">
        <v>7010.71</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322873.5</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322873.5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253103.4</v>
      </c>
      <c r="E74" s="60">
        <f t="shared" si="13"/>
        <v>486658.9</v>
      </c>
      <c r="F74" s="45">
        <f t="shared" si="0"/>
        <v>192.27671378574925</v>
      </c>
    </row>
    <row r="75" spans="1:6" ht="12.75" customHeight="1" x14ac:dyDescent="0.2">
      <c r="A75" s="63" t="s">
        <v>153</v>
      </c>
      <c r="B75" s="65" t="s">
        <v>154</v>
      </c>
      <c r="C75" s="247" t="s">
        <v>153</v>
      </c>
      <c r="D75" s="194">
        <v>253103.4</v>
      </c>
      <c r="E75" s="194">
        <v>190960.63</v>
      </c>
      <c r="F75" s="45">
        <f t="shared" si="0"/>
        <v>75.447674744788102</v>
      </c>
    </row>
    <row r="76" spans="1:6" ht="12.75" customHeight="1" x14ac:dyDescent="0.2">
      <c r="A76" s="63" t="s">
        <v>155</v>
      </c>
      <c r="B76" s="65" t="s">
        <v>156</v>
      </c>
      <c r="C76" s="247" t="s">
        <v>155</v>
      </c>
      <c r="D76" s="194">
        <v>0</v>
      </c>
      <c r="E76" s="194">
        <v>295698.27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15469.07</v>
      </c>
      <c r="E82" s="60">
        <f t="shared" si="15"/>
        <v>15622.94</v>
      </c>
      <c r="F82" s="45">
        <f t="shared" si="0"/>
        <v>100.99469457439912</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15469.07</v>
      </c>
      <c r="E91" s="60">
        <f t="shared" si="17"/>
        <v>15622.94</v>
      </c>
      <c r="F91" s="45">
        <f t="shared" si="0"/>
        <v>100.99469457439912</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2292.4299999999998</v>
      </c>
      <c r="E93" s="194">
        <v>2448.2399999999998</v>
      </c>
      <c r="F93" s="45">
        <f t="shared" si="0"/>
        <v>106.79671789323993</v>
      </c>
    </row>
    <row r="94" spans="1:6" ht="12.75" customHeight="1" x14ac:dyDescent="0.2">
      <c r="A94" s="63">
        <v>6423</v>
      </c>
      <c r="B94" s="64" t="s">
        <v>191</v>
      </c>
      <c r="C94" s="247" t="s">
        <v>192</v>
      </c>
      <c r="D94" s="194">
        <v>13176.64</v>
      </c>
      <c r="E94" s="194">
        <v>13174.7</v>
      </c>
      <c r="F94" s="45">
        <f t="shared" si="0"/>
        <v>99.985276975010322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884591.74</v>
      </c>
      <c r="E106" s="336">
        <f>E107+E112+E120+E124</f>
        <v>352874.67000000004</v>
      </c>
      <c r="F106" s="71">
        <f t="shared" si="0"/>
        <v>39.891246327938809</v>
      </c>
    </row>
    <row r="107" spans="1:6" ht="12.75" customHeight="1" x14ac:dyDescent="0.2">
      <c r="A107" s="63">
        <v>651</v>
      </c>
      <c r="B107" s="64" t="s">
        <v>217</v>
      </c>
      <c r="C107" s="247" t="s">
        <v>218</v>
      </c>
      <c r="D107" s="60">
        <f t="shared" ref="D107:E107" si="19">SUM(D108:D111)</f>
        <v>888.84999999999991</v>
      </c>
      <c r="E107" s="60">
        <f t="shared" si="19"/>
        <v>831.12</v>
      </c>
      <c r="F107" s="45">
        <f t="shared" si="0"/>
        <v>93.505090847724603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576.9</v>
      </c>
      <c r="E110" s="194">
        <v>135.36000000000001</v>
      </c>
      <c r="F110" s="45">
        <f t="shared" si="0"/>
        <v>23.463338533541346</v>
      </c>
    </row>
    <row r="111" spans="1:6" ht="12.75" customHeight="1" x14ac:dyDescent="0.2">
      <c r="A111" s="63">
        <v>6514</v>
      </c>
      <c r="B111" s="64" t="s">
        <v>225</v>
      </c>
      <c r="C111" s="247" t="s">
        <v>226</v>
      </c>
      <c r="D111" s="194">
        <v>311.95</v>
      </c>
      <c r="E111" s="194">
        <v>695.76</v>
      </c>
      <c r="F111" s="45">
        <f t="shared" si="0"/>
        <v>223.03574290751723</v>
      </c>
    </row>
    <row r="112" spans="1:6" ht="12.75" customHeight="1" x14ac:dyDescent="0.2">
      <c r="A112" s="63">
        <v>652</v>
      </c>
      <c r="B112" s="64" t="s">
        <v>227</v>
      </c>
      <c r="C112" s="247" t="s">
        <v>228</v>
      </c>
      <c r="D112" s="60">
        <f t="shared" ref="D112:E112" si="20">SUM(D113:D119)</f>
        <v>104681.08</v>
      </c>
      <c r="E112" s="60">
        <f t="shared" si="20"/>
        <v>108308.03</v>
      </c>
      <c r="F112" s="45">
        <f t="shared" si="0"/>
        <v>103.46476173153735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70.12</v>
      </c>
      <c r="E114" s="194">
        <v>0</v>
      </c>
      <c r="F114" s="45">
        <f t="shared" si="0"/>
        <v>0</v>
      </c>
    </row>
    <row r="115" spans="1:6" ht="12.75" customHeight="1" x14ac:dyDescent="0.2">
      <c r="A115" s="63">
        <v>6524</v>
      </c>
      <c r="B115" s="64" t="s">
        <v>233</v>
      </c>
      <c r="C115" s="247" t="s">
        <v>234</v>
      </c>
      <c r="D115" s="194">
        <v>49821.4</v>
      </c>
      <c r="E115" s="194">
        <v>53712.68</v>
      </c>
      <c r="F115" s="45">
        <f t="shared" si="0"/>
        <v>107.81045895940298</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54789.56</v>
      </c>
      <c r="E117" s="194">
        <v>54595.35</v>
      </c>
      <c r="F117" s="45">
        <f t="shared" si="0"/>
        <v>99.645534660252792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779021.80999999994</v>
      </c>
      <c r="E120" s="60">
        <f t="shared" si="21"/>
        <v>243735.52000000002</v>
      </c>
      <c r="F120" s="45">
        <f t="shared" si="0"/>
        <v>31.287380773074897</v>
      </c>
    </row>
    <row r="121" spans="1:6" ht="12.75" customHeight="1" x14ac:dyDescent="0.2">
      <c r="A121" s="63">
        <v>6531</v>
      </c>
      <c r="B121" s="64" t="s">
        <v>245</v>
      </c>
      <c r="C121" s="247" t="s">
        <v>246</v>
      </c>
      <c r="D121" s="194">
        <v>1515.61</v>
      </c>
      <c r="E121" s="194">
        <v>3389.1</v>
      </c>
      <c r="F121" s="45">
        <f t="shared" si="0"/>
        <v>223.61293472595193</v>
      </c>
    </row>
    <row r="122" spans="1:6" ht="12.75" customHeight="1" x14ac:dyDescent="0.2">
      <c r="A122" s="63">
        <v>6532</v>
      </c>
      <c r="B122" s="64" t="s">
        <v>247</v>
      </c>
      <c r="C122" s="247" t="s">
        <v>248</v>
      </c>
      <c r="D122" s="194">
        <v>777506.2</v>
      </c>
      <c r="E122" s="194">
        <v>240346.42</v>
      </c>
      <c r="F122" s="45">
        <f t="shared" si="0"/>
        <v>30.912476324947637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3305.08</v>
      </c>
      <c r="E125" s="60">
        <f t="shared" si="22"/>
        <v>85188.23</v>
      </c>
      <c r="F125" s="45">
        <f t="shared" si="0"/>
        <v>2577.4937369140835</v>
      </c>
    </row>
    <row r="126" spans="1:6" ht="12.75" customHeight="1" x14ac:dyDescent="0.2">
      <c r="A126" s="63">
        <v>661</v>
      </c>
      <c r="B126" s="65" t="s">
        <v>255</v>
      </c>
      <c r="C126" s="247" t="s">
        <v>256</v>
      </c>
      <c r="D126" s="60">
        <f t="shared" ref="D126:E126" si="23">SUM(D127:D128)</f>
        <v>3305.08</v>
      </c>
      <c r="E126" s="60">
        <f t="shared" si="23"/>
        <v>85188.23</v>
      </c>
      <c r="F126" s="45">
        <f t="shared" si="0"/>
        <v>2577.4937369140835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3305.08</v>
      </c>
      <c r="E128" s="194">
        <v>85188.23</v>
      </c>
      <c r="F128" s="45">
        <f t="shared" si="0"/>
        <v>2577.4937369140835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39433.019999999997</v>
      </c>
      <c r="E140" s="60">
        <f t="shared" si="28"/>
        <v>199.04</v>
      </c>
      <c r="F140" s="45">
        <f t="shared" si="26"/>
        <v>0.5047546447114627</v>
      </c>
    </row>
    <row r="141" spans="1:6" ht="12.75" customHeight="1" x14ac:dyDescent="0.2">
      <c r="A141" s="63">
        <v>681</v>
      </c>
      <c r="B141" s="65" t="s">
        <v>285</v>
      </c>
      <c r="C141" s="247" t="s">
        <v>286</v>
      </c>
      <c r="D141" s="60">
        <f t="shared" ref="D141:E141" si="29">SUM(D142:D150)</f>
        <v>0</v>
      </c>
      <c r="E141" s="60">
        <f t="shared" si="29"/>
        <v>199.04</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199.04</v>
      </c>
      <c r="F150" s="45" t="str">
        <f t="shared" si="26"/>
        <v>-</v>
      </c>
    </row>
    <row r="151" spans="1:6" ht="12.75" customHeight="1" x14ac:dyDescent="0.2">
      <c r="A151" s="63">
        <v>683</v>
      </c>
      <c r="B151" s="64" t="s">
        <v>305</v>
      </c>
      <c r="C151" s="247" t="s">
        <v>306</v>
      </c>
      <c r="D151" s="194">
        <v>39433.019999999997</v>
      </c>
      <c r="E151" s="194">
        <v>0</v>
      </c>
      <c r="F151" s="45">
        <f t="shared" si="26"/>
        <v>0</v>
      </c>
    </row>
    <row r="152" spans="1:6" ht="12.75" customHeight="1" x14ac:dyDescent="0.2">
      <c r="A152" s="63">
        <v>3</v>
      </c>
      <c r="B152" s="64" t="s">
        <v>307</v>
      </c>
      <c r="C152" s="247" t="s">
        <v>13</v>
      </c>
      <c r="D152" s="60">
        <f>D153+D164+D202+D221+D230+D262+D273</f>
        <v>1151282.95</v>
      </c>
      <c r="E152" s="60">
        <f>E153+E164+E202+E221+E230+E262+E273</f>
        <v>1158268.68</v>
      </c>
      <c r="F152" s="45">
        <f t="shared" si="26"/>
        <v>100.60677785595627</v>
      </c>
    </row>
    <row r="153" spans="1:6" ht="12.75" customHeight="1" x14ac:dyDescent="0.2">
      <c r="A153" s="63">
        <v>31</v>
      </c>
      <c r="B153" s="64" t="s">
        <v>308</v>
      </c>
      <c r="C153" s="247" t="s">
        <v>309</v>
      </c>
      <c r="D153" s="60">
        <f t="shared" ref="D153:E153" si="30">D154+D159+D160</f>
        <v>424042.58999999997</v>
      </c>
      <c r="E153" s="60">
        <f t="shared" si="30"/>
        <v>486952.48</v>
      </c>
      <c r="F153" s="45">
        <f t="shared" si="26"/>
        <v>114.83574798465411</v>
      </c>
    </row>
    <row r="154" spans="1:6" ht="12.75" customHeight="1" x14ac:dyDescent="0.2">
      <c r="A154" s="63">
        <v>311</v>
      </c>
      <c r="B154" s="64" t="s">
        <v>310</v>
      </c>
      <c r="C154" s="247" t="s">
        <v>311</v>
      </c>
      <c r="D154" s="60">
        <f t="shared" ref="D154:E154" si="31">SUM(D155:D158)</f>
        <v>361367.22</v>
      </c>
      <c r="E154" s="60">
        <f t="shared" si="31"/>
        <v>403095.84</v>
      </c>
      <c r="F154" s="45">
        <f t="shared" si="26"/>
        <v>111.5474281258826</v>
      </c>
    </row>
    <row r="155" spans="1:6" ht="12.75" customHeight="1" x14ac:dyDescent="0.2">
      <c r="A155" s="63">
        <v>3111</v>
      </c>
      <c r="B155" s="64" t="s">
        <v>312</v>
      </c>
      <c r="C155" s="247" t="s">
        <v>313</v>
      </c>
      <c r="D155" s="194">
        <v>361367.22</v>
      </c>
      <c r="E155" s="194">
        <v>403095.84</v>
      </c>
      <c r="F155" s="45">
        <f t="shared" si="26"/>
        <v>111.5474281258826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29223.53</v>
      </c>
      <c r="E159" s="194">
        <v>29194.48</v>
      </c>
      <c r="F159" s="45">
        <f t="shared" si="26"/>
        <v>99.900593802322987</v>
      </c>
    </row>
    <row r="160" spans="1:6" ht="12.75" customHeight="1" x14ac:dyDescent="0.2">
      <c r="A160" s="63">
        <v>313</v>
      </c>
      <c r="B160" s="65" t="s">
        <v>322</v>
      </c>
      <c r="C160" s="247" t="s">
        <v>323</v>
      </c>
      <c r="D160" s="60">
        <f t="shared" ref="D160:E160" si="32">SUM(D161:D163)</f>
        <v>33451.839999999997</v>
      </c>
      <c r="E160" s="60">
        <f t="shared" si="32"/>
        <v>54662.16</v>
      </c>
      <c r="F160" s="45">
        <f t="shared" si="26"/>
        <v>163.40554062198075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33451.839999999997</v>
      </c>
      <c r="E162" s="194">
        <v>54662.16</v>
      </c>
      <c r="F162" s="45">
        <f t="shared" si="26"/>
        <v>163.40554062198075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548033.66</v>
      </c>
      <c r="E164" s="60">
        <f>E165+E170+E178+E188+E189+E194</f>
        <v>548446.78</v>
      </c>
      <c r="F164" s="45">
        <f t="shared" si="26"/>
        <v>100.07538223108412</v>
      </c>
    </row>
    <row r="165" spans="1:6" ht="12.75" customHeight="1" x14ac:dyDescent="0.2">
      <c r="A165" s="63">
        <v>321</v>
      </c>
      <c r="B165" s="64" t="s">
        <v>332</v>
      </c>
      <c r="C165" s="247" t="s">
        <v>333</v>
      </c>
      <c r="D165" s="60">
        <f t="shared" ref="D165:E165" si="33">SUM(D166:D169)</f>
        <v>24721.32</v>
      </c>
      <c r="E165" s="60">
        <f t="shared" si="33"/>
        <v>21943.269999999997</v>
      </c>
      <c r="F165" s="45">
        <f t="shared" si="26"/>
        <v>88.762533715837165</v>
      </c>
    </row>
    <row r="166" spans="1:6" ht="12.75" customHeight="1" x14ac:dyDescent="0.2">
      <c r="A166" s="63">
        <v>3211</v>
      </c>
      <c r="B166" s="64" t="s">
        <v>334</v>
      </c>
      <c r="C166" s="247" t="s">
        <v>335</v>
      </c>
      <c r="D166" s="194">
        <v>81.8</v>
      </c>
      <c r="E166" s="194">
        <v>350.26</v>
      </c>
      <c r="F166" s="45">
        <f t="shared" si="26"/>
        <v>428.19070904645474</v>
      </c>
    </row>
    <row r="167" spans="1:6" ht="12.75" customHeight="1" x14ac:dyDescent="0.2">
      <c r="A167" s="63">
        <v>3212</v>
      </c>
      <c r="B167" s="64" t="s">
        <v>336</v>
      </c>
      <c r="C167" s="247" t="s">
        <v>337</v>
      </c>
      <c r="D167" s="194">
        <v>23225.71</v>
      </c>
      <c r="E167" s="194">
        <v>19130.21</v>
      </c>
      <c r="F167" s="45">
        <f t="shared" si="26"/>
        <v>82.366523994314917</v>
      </c>
    </row>
    <row r="168" spans="1:6" ht="12.75" customHeight="1" x14ac:dyDescent="0.2">
      <c r="A168" s="63">
        <v>3213</v>
      </c>
      <c r="B168" s="64" t="s">
        <v>338</v>
      </c>
      <c r="C168" s="247" t="s">
        <v>339</v>
      </c>
      <c r="D168" s="194">
        <v>782.97</v>
      </c>
      <c r="E168" s="194">
        <v>1951.6</v>
      </c>
      <c r="F168" s="45">
        <f t="shared" si="26"/>
        <v>249.25603790694404</v>
      </c>
    </row>
    <row r="169" spans="1:6" ht="12.75" customHeight="1" x14ac:dyDescent="0.2">
      <c r="A169" s="63">
        <v>3214</v>
      </c>
      <c r="B169" s="64" t="s">
        <v>340</v>
      </c>
      <c r="C169" s="247" t="s">
        <v>341</v>
      </c>
      <c r="D169" s="194">
        <v>630.84</v>
      </c>
      <c r="E169" s="194">
        <v>511.2</v>
      </c>
      <c r="F169" s="45">
        <f t="shared" si="26"/>
        <v>81.034810728552401</v>
      </c>
    </row>
    <row r="170" spans="1:6" ht="12.75" customHeight="1" x14ac:dyDescent="0.2">
      <c r="A170" s="63">
        <v>322</v>
      </c>
      <c r="B170" s="64" t="s">
        <v>342</v>
      </c>
      <c r="C170" s="247" t="s">
        <v>343</v>
      </c>
      <c r="D170" s="60">
        <f t="shared" ref="D170:E170" si="34">SUM(D171:D177)</f>
        <v>68289.149999999994</v>
      </c>
      <c r="E170" s="60">
        <f t="shared" si="34"/>
        <v>73628.479999999996</v>
      </c>
      <c r="F170" s="45">
        <f t="shared" si="26"/>
        <v>107.81870912143437</v>
      </c>
    </row>
    <row r="171" spans="1:6" ht="12.75" customHeight="1" x14ac:dyDescent="0.2">
      <c r="A171" s="63">
        <v>3221</v>
      </c>
      <c r="B171" s="64" t="s">
        <v>344</v>
      </c>
      <c r="C171" s="247" t="s">
        <v>345</v>
      </c>
      <c r="D171" s="194">
        <v>12069.63</v>
      </c>
      <c r="E171" s="194">
        <v>10528.38</v>
      </c>
      <c r="F171" s="45">
        <f t="shared" si="26"/>
        <v>87.230345917811889</v>
      </c>
    </row>
    <row r="172" spans="1:6" ht="12.75" customHeight="1" x14ac:dyDescent="0.2">
      <c r="A172" s="63">
        <v>3222</v>
      </c>
      <c r="B172" s="64" t="s">
        <v>346</v>
      </c>
      <c r="C172" s="247" t="s">
        <v>347</v>
      </c>
      <c r="D172" s="194">
        <v>12875.47</v>
      </c>
      <c r="E172" s="194">
        <v>12802.07</v>
      </c>
      <c r="F172" s="45">
        <f t="shared" si="26"/>
        <v>99.429923723172834</v>
      </c>
    </row>
    <row r="173" spans="1:6" ht="12.75" customHeight="1" x14ac:dyDescent="0.2">
      <c r="A173" s="63">
        <v>3223</v>
      </c>
      <c r="B173" s="65" t="s">
        <v>348</v>
      </c>
      <c r="C173" s="247" t="s">
        <v>349</v>
      </c>
      <c r="D173" s="194">
        <v>29679.22</v>
      </c>
      <c r="E173" s="194">
        <v>38759.230000000003</v>
      </c>
      <c r="F173" s="45">
        <f t="shared" si="26"/>
        <v>130.59382962220707</v>
      </c>
    </row>
    <row r="174" spans="1:6" ht="12.75" customHeight="1" x14ac:dyDescent="0.2">
      <c r="A174" s="63">
        <v>3224</v>
      </c>
      <c r="B174" s="65" t="s">
        <v>350</v>
      </c>
      <c r="C174" s="247" t="s">
        <v>351</v>
      </c>
      <c r="D174" s="194">
        <v>10132.379999999999</v>
      </c>
      <c r="E174" s="194">
        <v>8896.17</v>
      </c>
      <c r="F174" s="45">
        <f t="shared" si="26"/>
        <v>87.799411391992805</v>
      </c>
    </row>
    <row r="175" spans="1:6" ht="12.75" customHeight="1" x14ac:dyDescent="0.2">
      <c r="A175" s="63">
        <v>3225</v>
      </c>
      <c r="B175" s="65" t="s">
        <v>352</v>
      </c>
      <c r="C175" s="247" t="s">
        <v>353</v>
      </c>
      <c r="D175" s="194">
        <v>3532.45</v>
      </c>
      <c r="E175" s="194">
        <v>2196.62</v>
      </c>
      <c r="F175" s="45">
        <f t="shared" si="26"/>
        <v>62.184036575181537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446.01</v>
      </c>
      <c r="F177" s="45" t="str">
        <f t="shared" si="26"/>
        <v>-</v>
      </c>
    </row>
    <row r="178" spans="1:6" ht="12.75" customHeight="1" x14ac:dyDescent="0.2">
      <c r="A178" s="63">
        <v>323</v>
      </c>
      <c r="B178" s="65" t="s">
        <v>358</v>
      </c>
      <c r="C178" s="247" t="s">
        <v>359</v>
      </c>
      <c r="D178" s="60">
        <f t="shared" ref="D178:E178" si="35">SUM(D179:D187)</f>
        <v>369455.3</v>
      </c>
      <c r="E178" s="60">
        <f t="shared" si="35"/>
        <v>406286.32</v>
      </c>
      <c r="F178" s="45">
        <f t="shared" si="26"/>
        <v>109.96900572274915</v>
      </c>
    </row>
    <row r="179" spans="1:6" ht="12.75" customHeight="1" x14ac:dyDescent="0.2">
      <c r="A179" s="63">
        <v>3231</v>
      </c>
      <c r="B179" s="65" t="s">
        <v>360</v>
      </c>
      <c r="C179" s="247" t="s">
        <v>361</v>
      </c>
      <c r="D179" s="194">
        <v>8322.1299999999992</v>
      </c>
      <c r="E179" s="194">
        <v>11253.8</v>
      </c>
      <c r="F179" s="45">
        <f t="shared" si="26"/>
        <v>135.22739971617844</v>
      </c>
    </row>
    <row r="180" spans="1:6" ht="12.75" customHeight="1" x14ac:dyDescent="0.2">
      <c r="A180" s="63">
        <v>3232</v>
      </c>
      <c r="B180" s="65" t="s">
        <v>362</v>
      </c>
      <c r="C180" s="247" t="s">
        <v>363</v>
      </c>
      <c r="D180" s="194">
        <v>98299.51</v>
      </c>
      <c r="E180" s="194">
        <v>95966.01</v>
      </c>
      <c r="F180" s="45">
        <f t="shared" si="26"/>
        <v>97.626132622634643</v>
      </c>
    </row>
    <row r="181" spans="1:6" ht="12.75" customHeight="1" x14ac:dyDescent="0.2">
      <c r="A181" s="63">
        <v>3233</v>
      </c>
      <c r="B181" s="65" t="s">
        <v>364</v>
      </c>
      <c r="C181" s="247" t="s">
        <v>365</v>
      </c>
      <c r="D181" s="194">
        <v>7518.91</v>
      </c>
      <c r="E181" s="194">
        <v>7753.52</v>
      </c>
      <c r="F181" s="45">
        <f t="shared" si="26"/>
        <v>103.12026610240048</v>
      </c>
    </row>
    <row r="182" spans="1:6" ht="12.75" customHeight="1" x14ac:dyDescent="0.2">
      <c r="A182" s="63">
        <v>3234</v>
      </c>
      <c r="B182" s="65" t="s">
        <v>366</v>
      </c>
      <c r="C182" s="247" t="s">
        <v>367</v>
      </c>
      <c r="D182" s="194">
        <v>29502.32</v>
      </c>
      <c r="E182" s="194">
        <v>45789.31</v>
      </c>
      <c r="F182" s="45">
        <f t="shared" si="26"/>
        <v>155.20579398501542</v>
      </c>
    </row>
    <row r="183" spans="1:6" ht="12.75" customHeight="1" x14ac:dyDescent="0.2">
      <c r="A183" s="63">
        <v>3235</v>
      </c>
      <c r="B183" s="64" t="s">
        <v>368</v>
      </c>
      <c r="C183" s="247" t="s">
        <v>369</v>
      </c>
      <c r="D183" s="194">
        <v>61184.09</v>
      </c>
      <c r="E183" s="194">
        <v>56926.59</v>
      </c>
      <c r="F183" s="45">
        <f t="shared" si="26"/>
        <v>93.041491668830901</v>
      </c>
    </row>
    <row r="184" spans="1:6" ht="12.75" customHeight="1" x14ac:dyDescent="0.2">
      <c r="A184" s="63">
        <v>3236</v>
      </c>
      <c r="B184" s="64" t="s">
        <v>370</v>
      </c>
      <c r="C184" s="247" t="s">
        <v>371</v>
      </c>
      <c r="D184" s="194">
        <v>5924.83</v>
      </c>
      <c r="E184" s="194">
        <v>17981.47</v>
      </c>
      <c r="F184" s="45">
        <f t="shared" si="26"/>
        <v>303.49343356687029</v>
      </c>
    </row>
    <row r="185" spans="1:6" ht="12.75" customHeight="1" x14ac:dyDescent="0.2">
      <c r="A185" s="63">
        <v>3237</v>
      </c>
      <c r="B185" s="64" t="s">
        <v>372</v>
      </c>
      <c r="C185" s="247" t="s">
        <v>373</v>
      </c>
      <c r="D185" s="194">
        <v>120936.18</v>
      </c>
      <c r="E185" s="194">
        <v>133322.03</v>
      </c>
      <c r="F185" s="45">
        <f t="shared" si="26"/>
        <v>110.24164150050051</v>
      </c>
    </row>
    <row r="186" spans="1:6" ht="12.75" customHeight="1" x14ac:dyDescent="0.2">
      <c r="A186" s="63">
        <v>3238</v>
      </c>
      <c r="B186" s="64" t="s">
        <v>374</v>
      </c>
      <c r="C186" s="247" t="s">
        <v>375</v>
      </c>
      <c r="D186" s="194">
        <v>18840.759999999998</v>
      </c>
      <c r="E186" s="194">
        <v>22105.39</v>
      </c>
      <c r="F186" s="45">
        <f t="shared" si="26"/>
        <v>117.32748572775196</v>
      </c>
    </row>
    <row r="187" spans="1:6" ht="12.75" customHeight="1" x14ac:dyDescent="0.2">
      <c r="A187" s="63">
        <v>3239</v>
      </c>
      <c r="B187" s="64" t="s">
        <v>376</v>
      </c>
      <c r="C187" s="247" t="s">
        <v>377</v>
      </c>
      <c r="D187" s="194">
        <v>18926.57</v>
      </c>
      <c r="E187" s="194">
        <v>15188.2</v>
      </c>
      <c r="F187" s="45">
        <f t="shared" si="26"/>
        <v>80.248032263637853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85567.89</v>
      </c>
      <c r="E194" s="60">
        <f t="shared" si="36"/>
        <v>46588.71</v>
      </c>
      <c r="F194" s="45">
        <f t="shared" si="26"/>
        <v>54.446486877262025</v>
      </c>
    </row>
    <row r="195" spans="1:6" ht="12.75" customHeight="1" x14ac:dyDescent="0.2">
      <c r="A195" s="63">
        <v>3291</v>
      </c>
      <c r="B195" s="183" t="s">
        <v>392</v>
      </c>
      <c r="C195" s="247" t="s">
        <v>393</v>
      </c>
      <c r="D195" s="194">
        <v>49167.22</v>
      </c>
      <c r="E195" s="194">
        <v>15456.45</v>
      </c>
      <c r="F195" s="45">
        <f t="shared" si="26"/>
        <v>31.436493663867921</v>
      </c>
    </row>
    <row r="196" spans="1:6" ht="12.75" customHeight="1" x14ac:dyDescent="0.2">
      <c r="A196" s="63">
        <v>3292</v>
      </c>
      <c r="B196" s="64" t="s">
        <v>394</v>
      </c>
      <c r="C196" s="247" t="s">
        <v>395</v>
      </c>
      <c r="D196" s="194">
        <v>4627.75</v>
      </c>
      <c r="E196" s="194">
        <v>4760.16</v>
      </c>
      <c r="F196" s="45">
        <f t="shared" si="26"/>
        <v>102.86121765436766</v>
      </c>
    </row>
    <row r="197" spans="1:6" ht="12.75" customHeight="1" x14ac:dyDescent="0.2">
      <c r="A197" s="63">
        <v>3293</v>
      </c>
      <c r="B197" s="64" t="s">
        <v>396</v>
      </c>
      <c r="C197" s="247" t="s">
        <v>397</v>
      </c>
      <c r="D197" s="194">
        <v>12482.2</v>
      </c>
      <c r="E197" s="194">
        <v>16814.099999999999</v>
      </c>
      <c r="F197" s="45">
        <f t="shared" si="26"/>
        <v>134.70461937799425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19290.72</v>
      </c>
      <c r="E201" s="194">
        <v>9558</v>
      </c>
      <c r="F201" s="45">
        <f t="shared" si="26"/>
        <v>49.547139764612204</v>
      </c>
    </row>
    <row r="202" spans="1:6" ht="12.75" customHeight="1" x14ac:dyDescent="0.2">
      <c r="A202" s="63">
        <v>34</v>
      </c>
      <c r="B202" s="183" t="s">
        <v>406</v>
      </c>
      <c r="C202" s="247" t="s">
        <v>407</v>
      </c>
      <c r="D202" s="60">
        <f t="shared" ref="D202:E202" si="37">D203+D208+D216</f>
        <v>9919.1</v>
      </c>
      <c r="E202" s="60">
        <f t="shared" si="37"/>
        <v>15848.939999999999</v>
      </c>
      <c r="F202" s="45">
        <f t="shared" si="26"/>
        <v>159.7820366767146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9919.1</v>
      </c>
      <c r="E216" s="60">
        <f t="shared" si="40"/>
        <v>15848.939999999999</v>
      </c>
      <c r="F216" s="45">
        <f t="shared" si="26"/>
        <v>159.7820366767146</v>
      </c>
    </row>
    <row r="217" spans="1:6" ht="12.75" customHeight="1" x14ac:dyDescent="0.2">
      <c r="A217" s="63">
        <v>3431</v>
      </c>
      <c r="B217" s="182" t="s">
        <v>436</v>
      </c>
      <c r="C217" s="247" t="s">
        <v>437</v>
      </c>
      <c r="D217" s="194">
        <v>3181.08</v>
      </c>
      <c r="E217" s="194">
        <v>7956.83</v>
      </c>
      <c r="F217" s="45">
        <f t="shared" si="26"/>
        <v>250.12983012058797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6738.02</v>
      </c>
      <c r="E220" s="194">
        <v>7892.11</v>
      </c>
      <c r="F220" s="45">
        <f t="shared" si="26"/>
        <v>117.12802870873045</v>
      </c>
    </row>
    <row r="221" spans="1:6" ht="12.75" customHeight="1" x14ac:dyDescent="0.2">
      <c r="A221" s="63">
        <v>35</v>
      </c>
      <c r="B221" s="65" t="s">
        <v>444</v>
      </c>
      <c r="C221" s="247" t="s">
        <v>445</v>
      </c>
      <c r="D221" s="60">
        <f t="shared" ref="D221:E221" si="41">D222+D225+D229</f>
        <v>12300</v>
      </c>
      <c r="E221" s="60">
        <f t="shared" si="41"/>
        <v>5280</v>
      </c>
      <c r="F221" s="45">
        <f t="shared" si="26"/>
        <v>42.926829268292686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12300</v>
      </c>
      <c r="E225" s="60">
        <f t="shared" si="43"/>
        <v>5280</v>
      </c>
      <c r="F225" s="45">
        <f t="shared" si="26"/>
        <v>42.926829268292686</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12300</v>
      </c>
      <c r="E227" s="194">
        <v>5280</v>
      </c>
      <c r="F227" s="45">
        <f t="shared" si="26"/>
        <v>42.926829268292686</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17624.629999999997</v>
      </c>
      <c r="E262" s="60">
        <f t="shared" si="55"/>
        <v>24994.080000000002</v>
      </c>
      <c r="F262" s="45">
        <f t="shared" ref="F262:F268" si="56">IF(D262&lt;&gt;0,IF(E262/D262&gt;=100,"&gt;&gt;100",E262/D262*100),"-")</f>
        <v>141.81336005351605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17624.629999999997</v>
      </c>
      <c r="E269" s="60">
        <f t="shared" si="58"/>
        <v>24994.080000000002</v>
      </c>
      <c r="F269" s="45">
        <f t="shared" ref="F269:F272" si="59">IF(D269&lt;&gt;0,IF(E269/D269&gt;=100,"&gt;&gt;100",E269/D269*100),"-")</f>
        <v>141.81336005351605</v>
      </c>
    </row>
    <row r="270" spans="1:6" ht="12.75" customHeight="1" x14ac:dyDescent="0.2">
      <c r="A270" s="63">
        <v>3721</v>
      </c>
      <c r="B270" s="65" t="s">
        <v>533</v>
      </c>
      <c r="C270" s="247" t="s">
        <v>534</v>
      </c>
      <c r="D270" s="194">
        <v>16718.53</v>
      </c>
      <c r="E270" s="194">
        <v>24308.880000000001</v>
      </c>
      <c r="F270" s="45">
        <f t="shared" si="59"/>
        <v>145.40082172296249</v>
      </c>
    </row>
    <row r="271" spans="1:6" ht="12.75" customHeight="1" x14ac:dyDescent="0.2">
      <c r="A271" s="63">
        <v>3722</v>
      </c>
      <c r="B271" s="65" t="s">
        <v>535</v>
      </c>
      <c r="C271" s="247" t="s">
        <v>536</v>
      </c>
      <c r="D271" s="194">
        <v>906.1</v>
      </c>
      <c r="E271" s="194">
        <v>685.2</v>
      </c>
      <c r="F271" s="45">
        <f t="shared" si="59"/>
        <v>75.620792407019096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139362.97</v>
      </c>
      <c r="E273" s="60">
        <f t="shared" si="60"/>
        <v>76746.399999999994</v>
      </c>
      <c r="F273" s="45">
        <f t="shared" ref="F273:F277" si="61">IF(D273&lt;&gt;0,IF(E273/D273&gt;=100,"&gt;&gt;100",E273/D273*100),"-")</f>
        <v>55.069434872118464</v>
      </c>
    </row>
    <row r="274" spans="1:6" ht="12.75" customHeight="1" x14ac:dyDescent="0.2">
      <c r="A274" s="63">
        <v>381</v>
      </c>
      <c r="B274" s="64" t="s">
        <v>541</v>
      </c>
      <c r="C274" s="247" t="s">
        <v>542</v>
      </c>
      <c r="D274" s="60">
        <f t="shared" ref="D274:E274" si="62">SUM(D275:D277)</f>
        <v>67081.72</v>
      </c>
      <c r="E274" s="60">
        <f t="shared" si="62"/>
        <v>71746.399999999994</v>
      </c>
      <c r="F274" s="45">
        <f t="shared" si="61"/>
        <v>106.95372748343364</v>
      </c>
    </row>
    <row r="275" spans="1:6" ht="12.75" customHeight="1" x14ac:dyDescent="0.2">
      <c r="A275" s="63">
        <v>3811</v>
      </c>
      <c r="B275" s="64" t="s">
        <v>543</v>
      </c>
      <c r="C275" s="247" t="s">
        <v>544</v>
      </c>
      <c r="D275" s="194">
        <v>65991.520000000004</v>
      </c>
      <c r="E275" s="194">
        <v>71746.399999999994</v>
      </c>
      <c r="F275" s="45">
        <f t="shared" si="61"/>
        <v>108.7206356210616</v>
      </c>
    </row>
    <row r="276" spans="1:6" ht="12.75" customHeight="1" x14ac:dyDescent="0.2">
      <c r="A276" s="63">
        <v>3812</v>
      </c>
      <c r="B276" s="64" t="s">
        <v>545</v>
      </c>
      <c r="C276" s="247" t="s">
        <v>546</v>
      </c>
      <c r="D276" s="194">
        <v>1090.2</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72281.25</v>
      </c>
      <c r="E289" s="60">
        <f t="shared" si="67"/>
        <v>5000</v>
      </c>
      <c r="F289" s="45">
        <f t="shared" si="66"/>
        <v>6.9174232598357115</v>
      </c>
    </row>
    <row r="290" spans="1:6" ht="24" x14ac:dyDescent="0.2">
      <c r="A290" s="63">
        <v>3861</v>
      </c>
      <c r="B290" s="64" t="s">
        <v>572</v>
      </c>
      <c r="C290" s="247" t="s">
        <v>573</v>
      </c>
      <c r="D290" s="194">
        <v>72281.25</v>
      </c>
      <c r="E290" s="194">
        <v>5000</v>
      </c>
      <c r="F290" s="45">
        <f t="shared" si="66"/>
        <v>6.9174232598357115</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1151282.95</v>
      </c>
      <c r="E299" s="60">
        <f>E152-E297+E298</f>
        <v>1158268.68</v>
      </c>
      <c r="F299" s="45">
        <f t="shared" si="68"/>
        <v>100.60677785595627</v>
      </c>
    </row>
    <row r="300" spans="1:6" ht="12.75" customHeight="1" x14ac:dyDescent="0.2">
      <c r="A300" s="63" t="s">
        <v>582</v>
      </c>
      <c r="B300" s="64" t="s">
        <v>593</v>
      </c>
      <c r="C300" s="247" t="s">
        <v>594</v>
      </c>
      <c r="D300" s="60">
        <f>IF(D6&gt;=D299,D6-D299,0)</f>
        <v>1021006.4000000001</v>
      </c>
      <c r="E300" s="60">
        <f>IF(E6&gt;=E299,E6-E299,0)</f>
        <v>989457.15999999992</v>
      </c>
      <c r="F300" s="45">
        <f t="shared" si="68"/>
        <v>96.909986068647541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3751384.96</v>
      </c>
      <c r="E302" s="194">
        <v>5551101.7800000003</v>
      </c>
      <c r="F302" s="45">
        <f t="shared" si="68"/>
        <v>147.97473037797752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3804080.29</v>
      </c>
      <c r="E304" s="194">
        <v>983174.3</v>
      </c>
      <c r="F304" s="45">
        <f t="shared" si="68"/>
        <v>25.845256278752203</v>
      </c>
    </row>
    <row r="305" spans="1:6" ht="12" x14ac:dyDescent="0.2">
      <c r="A305" s="63">
        <v>9661</v>
      </c>
      <c r="B305" s="220" t="s">
        <v>603</v>
      </c>
      <c r="C305" s="247" t="s">
        <v>604</v>
      </c>
      <c r="D305" s="194">
        <v>85976.66</v>
      </c>
      <c r="E305" s="194">
        <v>2386.42</v>
      </c>
      <c r="F305" s="45">
        <f t="shared" si="68"/>
        <v>2.7756602780335964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348605.17999999993</v>
      </c>
      <c r="E360" s="60">
        <f t="shared" si="86"/>
        <v>862416.31</v>
      </c>
      <c r="F360" s="45">
        <f t="shared" si="72"/>
        <v>247.39056086315188</v>
      </c>
    </row>
    <row r="361" spans="1:6" ht="12.75" customHeight="1" x14ac:dyDescent="0.2">
      <c r="A361" s="63">
        <v>41</v>
      </c>
      <c r="B361" s="64" t="s">
        <v>714</v>
      </c>
      <c r="C361" s="247" t="s">
        <v>715</v>
      </c>
      <c r="D361" s="60">
        <f t="shared" ref="D361:E361" si="87">D362+D366</f>
        <v>0</v>
      </c>
      <c r="E361" s="60">
        <f t="shared" si="87"/>
        <v>2000</v>
      </c>
      <c r="F361" s="45" t="str">
        <f t="shared" si="72"/>
        <v>-</v>
      </c>
    </row>
    <row r="362" spans="1:6" ht="12.75" customHeight="1" x14ac:dyDescent="0.2">
      <c r="A362" s="63">
        <v>411</v>
      </c>
      <c r="B362" s="64" t="s">
        <v>716</v>
      </c>
      <c r="C362" s="247" t="s">
        <v>717</v>
      </c>
      <c r="D362" s="60">
        <f t="shared" ref="D362:E362" si="88">SUM(D363:D365)</f>
        <v>0</v>
      </c>
      <c r="E362" s="60">
        <f t="shared" si="88"/>
        <v>2000</v>
      </c>
      <c r="F362" s="45" t="str">
        <f t="shared" si="72"/>
        <v>-</v>
      </c>
    </row>
    <row r="363" spans="1:6" ht="12.75" customHeight="1" x14ac:dyDescent="0.2">
      <c r="A363" s="63">
        <v>4111</v>
      </c>
      <c r="B363" s="64" t="s">
        <v>614</v>
      </c>
      <c r="C363" s="247" t="s">
        <v>718</v>
      </c>
      <c r="D363" s="194">
        <v>0</v>
      </c>
      <c r="E363" s="194">
        <v>2000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348605.17999999993</v>
      </c>
      <c r="E373" s="60">
        <f t="shared" si="90"/>
        <v>860416.31</v>
      </c>
      <c r="F373" s="45">
        <f t="shared" si="72"/>
        <v>246.81684592294363</v>
      </c>
    </row>
    <row r="374" spans="1:6" ht="12.75" customHeight="1" x14ac:dyDescent="0.2">
      <c r="A374" s="63">
        <v>421</v>
      </c>
      <c r="B374" s="64" t="s">
        <v>732</v>
      </c>
      <c r="C374" s="247" t="s">
        <v>733</v>
      </c>
      <c r="D374" s="60">
        <f t="shared" ref="D374:E374" si="91">SUM(D375:D378)</f>
        <v>314721.07999999996</v>
      </c>
      <c r="E374" s="60">
        <f t="shared" si="91"/>
        <v>812820.18</v>
      </c>
      <c r="F374" s="45">
        <f t="shared" si="72"/>
        <v>258.26683741680097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103774.29</v>
      </c>
      <c r="E376" s="194">
        <v>705489.18</v>
      </c>
      <c r="F376" s="45">
        <f t="shared" si="72"/>
        <v>679.83040886138565</v>
      </c>
    </row>
    <row r="377" spans="1:6" ht="12.75" customHeight="1" x14ac:dyDescent="0.2">
      <c r="A377" s="63">
        <v>4213</v>
      </c>
      <c r="B377" s="64" t="s">
        <v>642</v>
      </c>
      <c r="C377" s="247" t="s">
        <v>736</v>
      </c>
      <c r="D377" s="194">
        <v>193402.81</v>
      </c>
      <c r="E377" s="194">
        <v>0</v>
      </c>
      <c r="F377" s="45">
        <f t="shared" si="72"/>
        <v>0</v>
      </c>
    </row>
    <row r="378" spans="1:6" ht="12.75" customHeight="1" x14ac:dyDescent="0.2">
      <c r="A378" s="63">
        <v>4214</v>
      </c>
      <c r="B378" s="64" t="s">
        <v>644</v>
      </c>
      <c r="C378" s="247" t="s">
        <v>737</v>
      </c>
      <c r="D378" s="194">
        <v>17543.98</v>
      </c>
      <c r="E378" s="194">
        <v>107331</v>
      </c>
      <c r="F378" s="45">
        <f t="shared" si="72"/>
        <v>611.78250317202821</v>
      </c>
    </row>
    <row r="379" spans="1:6" ht="12.75" customHeight="1" x14ac:dyDescent="0.2">
      <c r="A379" s="63">
        <v>422</v>
      </c>
      <c r="B379" s="64" t="s">
        <v>738</v>
      </c>
      <c r="C379" s="247" t="s">
        <v>739</v>
      </c>
      <c r="D379" s="60">
        <f t="shared" ref="D379:E379" si="92">SUM(D380:D387)</f>
        <v>33884.1</v>
      </c>
      <c r="E379" s="60">
        <f t="shared" si="92"/>
        <v>32596.13</v>
      </c>
      <c r="F379" s="45">
        <f t="shared" si="72"/>
        <v>96.198895647220979</v>
      </c>
    </row>
    <row r="380" spans="1:6" ht="12.75" customHeight="1" x14ac:dyDescent="0.2">
      <c r="A380" s="63">
        <v>4221</v>
      </c>
      <c r="B380" s="64" t="s">
        <v>648</v>
      </c>
      <c r="C380" s="247" t="s">
        <v>740</v>
      </c>
      <c r="D380" s="194">
        <v>0</v>
      </c>
      <c r="E380" s="194">
        <v>1273.18</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3380</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1075.99</v>
      </c>
      <c r="E385" s="194">
        <v>0</v>
      </c>
      <c r="F385" s="45">
        <f t="shared" si="72"/>
        <v>0</v>
      </c>
    </row>
    <row r="386" spans="1:6" ht="12.75" customHeight="1" x14ac:dyDescent="0.2">
      <c r="A386" s="63">
        <v>4227</v>
      </c>
      <c r="B386" s="183" t="s">
        <v>660</v>
      </c>
      <c r="C386" s="247" t="s">
        <v>747</v>
      </c>
      <c r="D386" s="194">
        <v>29428.11</v>
      </c>
      <c r="E386" s="194">
        <v>31322.95</v>
      </c>
      <c r="F386" s="45">
        <f t="shared" si="72"/>
        <v>106.43887765813027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15000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15000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348605.17999999993</v>
      </c>
      <c r="E418" s="60">
        <f t="shared" si="102"/>
        <v>862416.31</v>
      </c>
      <c r="F418" s="45">
        <f t="shared" si="72"/>
        <v>247.39056086315188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409162.4</v>
      </c>
      <c r="E420" s="194">
        <v>556017.41</v>
      </c>
      <c r="F420" s="45">
        <f t="shared" si="72"/>
        <v>135.89161907350237</v>
      </c>
    </row>
    <row r="421" spans="1:6" ht="12.75" customHeight="1" x14ac:dyDescent="0.2">
      <c r="A421" s="63">
        <v>97</v>
      </c>
      <c r="B421" s="220" t="s">
        <v>801</v>
      </c>
      <c r="C421" s="247" t="s">
        <v>802</v>
      </c>
      <c r="D421" s="194">
        <v>50534.81</v>
      </c>
      <c r="E421" s="194">
        <v>50534.81</v>
      </c>
      <c r="F421" s="45">
        <f t="shared" si="72"/>
        <v>100</v>
      </c>
    </row>
    <row r="422" spans="1:6" ht="12.75" customHeight="1" x14ac:dyDescent="0.2">
      <c r="A422" s="63" t="s">
        <v>582</v>
      </c>
      <c r="B422" s="64" t="s">
        <v>803</v>
      </c>
      <c r="C422" s="247" t="s">
        <v>804</v>
      </c>
      <c r="D422" s="60">
        <f>D6+D308</f>
        <v>2172289.35</v>
      </c>
      <c r="E422" s="60">
        <f>E6+E308</f>
        <v>2147725.84</v>
      </c>
      <c r="F422" s="45">
        <f t="shared" si="72"/>
        <v>98.869233971984428</v>
      </c>
    </row>
    <row r="423" spans="1:6" ht="12.75" customHeight="1" x14ac:dyDescent="0.2">
      <c r="A423" s="63" t="s">
        <v>582</v>
      </c>
      <c r="B423" s="64" t="s">
        <v>805</v>
      </c>
      <c r="C423" s="247" t="s">
        <v>806</v>
      </c>
      <c r="D423" s="60">
        <f t="shared" ref="D423:E423" si="103">D299+D360</f>
        <v>1499888.13</v>
      </c>
      <c r="E423" s="60">
        <f t="shared" si="103"/>
        <v>2020684.99</v>
      </c>
      <c r="F423" s="45">
        <f t="shared" si="72"/>
        <v>134.72238026178661</v>
      </c>
    </row>
    <row r="424" spans="1:6" ht="12.75" customHeight="1" x14ac:dyDescent="0.2">
      <c r="A424" s="63" t="s">
        <v>582</v>
      </c>
      <c r="B424" s="64" t="s">
        <v>807</v>
      </c>
      <c r="C424" s="247" t="s">
        <v>808</v>
      </c>
      <c r="D424" s="60">
        <f t="shared" ref="D424:E424" si="104">IF(D422&gt;=D423,D422-D423,0)</f>
        <v>672401.2200000002</v>
      </c>
      <c r="E424" s="60">
        <f t="shared" si="104"/>
        <v>127040.84999999986</v>
      </c>
      <c r="F424" s="45">
        <f t="shared" si="72"/>
        <v>18.89360789678517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3342222.56</v>
      </c>
      <c r="E426" s="60">
        <f t="shared" si="106"/>
        <v>4995084.37</v>
      </c>
      <c r="F426" s="45">
        <f t="shared" si="72"/>
        <v>149.45397202991774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3854615.1</v>
      </c>
      <c r="E428" s="81">
        <f t="shared" si="108"/>
        <v>1033709.1100000001</v>
      </c>
      <c r="F428" s="61">
        <f t="shared" si="72"/>
        <v>26.81744047544462</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366593.69</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366593.69</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366593.69</v>
      </c>
      <c r="F497" s="45" t="str">
        <f t="shared" si="109"/>
        <v>-</v>
      </c>
    </row>
    <row r="498" spans="1:6" ht="12.75" customHeight="1" x14ac:dyDescent="0.2">
      <c r="A498" s="63">
        <v>8422</v>
      </c>
      <c r="B498" s="64" t="s">
        <v>956</v>
      </c>
      <c r="C498" s="247" t="s">
        <v>957</v>
      </c>
      <c r="D498" s="194">
        <v>0</v>
      </c>
      <c r="E498" s="194">
        <v>366593.69</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366593.69</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2172289.35</v>
      </c>
      <c r="E643" s="60">
        <f>E422+E430</f>
        <v>2514319.5299999998</v>
      </c>
      <c r="F643" s="45">
        <f t="shared" si="109"/>
        <v>115.74514831553171</v>
      </c>
    </row>
    <row r="644" spans="1:6" ht="12.75" customHeight="1" x14ac:dyDescent="0.2">
      <c r="A644" s="63" t="s">
        <v>582</v>
      </c>
      <c r="B644" s="64" t="s">
        <v>1238</v>
      </c>
      <c r="C644" s="247" t="s">
        <v>1239</v>
      </c>
      <c r="D644" s="60">
        <f>D423+D535</f>
        <v>1499888.13</v>
      </c>
      <c r="E644" s="60">
        <f>E423+E535</f>
        <v>2020684.99</v>
      </c>
      <c r="F644" s="45">
        <f t="shared" si="109"/>
        <v>134.72238026178661</v>
      </c>
    </row>
    <row r="645" spans="1:6" ht="12.75" customHeight="1" x14ac:dyDescent="0.2">
      <c r="A645" s="63" t="s">
        <v>582</v>
      </c>
      <c r="B645" s="64" t="s">
        <v>1240</v>
      </c>
      <c r="C645" s="247" t="s">
        <v>1241</v>
      </c>
      <c r="D645" s="60">
        <f t="shared" ref="D645:E645" si="163">IF(D643&gt;=D644,D643-D644,0)</f>
        <v>672401.2200000002</v>
      </c>
      <c r="E645" s="60">
        <f t="shared" si="163"/>
        <v>493634.5399999998</v>
      </c>
      <c r="F645" s="45">
        <f t="shared" si="109"/>
        <v>73.413688928166977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3342222.56</v>
      </c>
      <c r="E647" s="60">
        <f>IF(E426-E427+E641-E642&gt;=0,E426-E427+E641-E642,0)</f>
        <v>4995084.37</v>
      </c>
      <c r="F647" s="45">
        <f t="shared" si="109"/>
        <v>149.45397202991774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4014623.7800000003</v>
      </c>
      <c r="E649" s="60">
        <f t="shared" si="165"/>
        <v>5488718.9100000001</v>
      </c>
      <c r="F649" s="45">
        <f t="shared" si="109"/>
        <v>136.71813875421225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1611240.23</v>
      </c>
      <c r="E653" s="194">
        <v>2599831.81</v>
      </c>
      <c r="F653" s="45">
        <f t="shared" ref="F653:F740" si="167">IF(D653&lt;&gt;0,IF(E653/D653&gt;=100,"&gt;&gt;100",E653/D653*100),"-")</f>
        <v>161.35593945540944</v>
      </c>
    </row>
    <row r="654" spans="1:6" ht="12.75" customHeight="1" x14ac:dyDescent="0.2">
      <c r="A654" s="63" t="s">
        <v>1257</v>
      </c>
      <c r="B654" s="64" t="s">
        <v>1258</v>
      </c>
      <c r="C654" s="247" t="s">
        <v>1257</v>
      </c>
      <c r="D654" s="194">
        <v>2525145.0499999998</v>
      </c>
      <c r="E654" s="194">
        <v>2590964.2200000002</v>
      </c>
      <c r="F654" s="45">
        <f t="shared" si="167"/>
        <v>102.60655006729218</v>
      </c>
    </row>
    <row r="655" spans="1:6" ht="12.75" customHeight="1" x14ac:dyDescent="0.2">
      <c r="A655" s="63" t="s">
        <v>1259</v>
      </c>
      <c r="B655" s="64" t="s">
        <v>1260</v>
      </c>
      <c r="C655" s="247" t="s">
        <v>1259</v>
      </c>
      <c r="D655" s="194">
        <v>1670221.69</v>
      </c>
      <c r="E655" s="194">
        <v>1782315.4</v>
      </c>
      <c r="F655" s="45">
        <f t="shared" si="167"/>
        <v>106.71130728759725</v>
      </c>
    </row>
    <row r="656" spans="1:6" ht="24" x14ac:dyDescent="0.2">
      <c r="A656" s="63">
        <v>11</v>
      </c>
      <c r="B656" s="64" t="s">
        <v>1261</v>
      </c>
      <c r="C656" s="247" t="s">
        <v>1262</v>
      </c>
      <c r="D656" s="60">
        <f t="shared" ref="D656:E656" si="168">+D653+D654-D655</f>
        <v>2466163.59</v>
      </c>
      <c r="E656" s="60">
        <f t="shared" si="168"/>
        <v>3408480.6300000004</v>
      </c>
      <c r="F656" s="45">
        <f t="shared" si="167"/>
        <v>138.20983505802226</v>
      </c>
    </row>
    <row r="657" spans="1:6" ht="24" x14ac:dyDescent="0.2">
      <c r="A657" s="63" t="s">
        <v>582</v>
      </c>
      <c r="B657" s="64" t="s">
        <v>1263</v>
      </c>
      <c r="C657" s="247" t="s">
        <v>1264</v>
      </c>
      <c r="D657" s="253">
        <v>27</v>
      </c>
      <c r="E657" s="253">
        <v>27</v>
      </c>
      <c r="F657" s="45">
        <f t="shared" si="167"/>
        <v>100</v>
      </c>
    </row>
    <row r="658" spans="1:6" ht="24" x14ac:dyDescent="0.2">
      <c r="A658" s="63" t="s">
        <v>582</v>
      </c>
      <c r="B658" s="64" t="s">
        <v>1265</v>
      </c>
      <c r="C658" s="247" t="s">
        <v>1266</v>
      </c>
      <c r="D658" s="253">
        <v>19</v>
      </c>
      <c r="E658" s="253">
        <v>20</v>
      </c>
      <c r="F658" s="45">
        <f t="shared" si="167"/>
        <v>105.26315789473684</v>
      </c>
    </row>
    <row r="659" spans="1:6" ht="12.75" customHeight="1" x14ac:dyDescent="0.2">
      <c r="A659" s="63" t="s">
        <v>582</v>
      </c>
      <c r="B659" s="64" t="s">
        <v>1267</v>
      </c>
      <c r="C659" s="247" t="s">
        <v>1268</v>
      </c>
      <c r="D659" s="253">
        <v>26</v>
      </c>
      <c r="E659" s="253">
        <v>25</v>
      </c>
      <c r="F659" s="45">
        <f t="shared" si="167"/>
        <v>96.15384615384616</v>
      </c>
    </row>
    <row r="660" spans="1:6" ht="12.75" customHeight="1" x14ac:dyDescent="0.2">
      <c r="A660" s="63" t="s">
        <v>582</v>
      </c>
      <c r="B660" s="64" t="s">
        <v>1269</v>
      </c>
      <c r="C660" s="247" t="s">
        <v>1270</v>
      </c>
      <c r="D660" s="253">
        <v>14</v>
      </c>
      <c r="E660" s="253">
        <v>17</v>
      </c>
      <c r="F660" s="45">
        <f t="shared" si="167"/>
        <v>121.42857142857142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24695.78</v>
      </c>
      <c r="E664" s="192">
        <v>27728.240000000002</v>
      </c>
      <c r="F664" s="71">
        <f t="shared" si="167"/>
        <v>112.27926390662697</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316505.52</v>
      </c>
      <c r="E669" s="194">
        <v>48292</v>
      </c>
      <c r="F669" s="45">
        <f t="shared" si="167"/>
        <v>15.257869752161035</v>
      </c>
    </row>
    <row r="670" spans="1:6" ht="12.75" customHeight="1" x14ac:dyDescent="0.2">
      <c r="A670" s="63">
        <v>63312</v>
      </c>
      <c r="B670" s="64" t="s">
        <v>1290</v>
      </c>
      <c r="C670" s="247" t="s">
        <v>1291</v>
      </c>
      <c r="D670" s="194">
        <v>5309.94</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31850</v>
      </c>
      <c r="E673" s="194">
        <v>136953.57</v>
      </c>
      <c r="F673" s="45">
        <f t="shared" si="167"/>
        <v>429.99551020408165</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7010.71</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253103.4</v>
      </c>
      <c r="E702" s="192">
        <v>190960.63</v>
      </c>
      <c r="F702" s="71">
        <f t="shared" si="167"/>
        <v>75.447674744788102</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295698.27</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5.86</v>
      </c>
      <c r="E712" s="192">
        <v>3.92</v>
      </c>
      <c r="F712" s="71">
        <f t="shared" si="167"/>
        <v>66.89419795221842</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53375.03</v>
      </c>
      <c r="E724" s="192">
        <v>53130.49</v>
      </c>
      <c r="F724" s="71">
        <f t="shared" si="167"/>
        <v>99.541845690765882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1120</v>
      </c>
      <c r="E733" s="192">
        <v>560</v>
      </c>
      <c r="F733" s="71">
        <f t="shared" si="167"/>
        <v>50</v>
      </c>
    </row>
    <row r="734" spans="1:6" ht="12.75" customHeight="1" x14ac:dyDescent="0.2">
      <c r="A734" s="70">
        <v>32121</v>
      </c>
      <c r="B734" s="65" t="s">
        <v>1398</v>
      </c>
      <c r="C734" s="278" t="s">
        <v>1399</v>
      </c>
      <c r="D734" s="192">
        <v>23225.71</v>
      </c>
      <c r="E734" s="192">
        <v>19130.21</v>
      </c>
      <c r="F734" s="71">
        <f t="shared" si="167"/>
        <v>82.366523994314917</v>
      </c>
    </row>
    <row r="735" spans="1:6" ht="12.75" customHeight="1" x14ac:dyDescent="0.2">
      <c r="A735" s="63" t="s">
        <v>1400</v>
      </c>
      <c r="B735" s="64" t="s">
        <v>1401</v>
      </c>
      <c r="C735" s="247" t="s">
        <v>1400</v>
      </c>
      <c r="D735" s="194">
        <v>2400</v>
      </c>
      <c r="E735" s="194">
        <v>800</v>
      </c>
      <c r="F735" s="45">
        <f t="shared" si="167"/>
        <v>33.333333333333329</v>
      </c>
    </row>
    <row r="736" spans="1:6" ht="12.75" customHeight="1" x14ac:dyDescent="0.2">
      <c r="A736" s="63" t="s">
        <v>1402</v>
      </c>
      <c r="B736" s="64" t="s">
        <v>1403</v>
      </c>
      <c r="C736" s="247" t="s">
        <v>1402</v>
      </c>
      <c r="D736" s="194">
        <v>50</v>
      </c>
      <c r="E736" s="194">
        <v>112.76</v>
      </c>
      <c r="F736" s="45">
        <f t="shared" si="167"/>
        <v>225.52000000000004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488.25</v>
      </c>
      <c r="E738" s="194">
        <v>174.54</v>
      </c>
      <c r="F738" s="45">
        <f t="shared" si="167"/>
        <v>35.748079877112133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13526.63</v>
      </c>
      <c r="E741" s="192">
        <v>14584.33</v>
      </c>
      <c r="F741" s="71">
        <f t="shared" ref="F741:F1006" si="169">IF(D741&lt;&gt;0,IF(E741/D741&gt;=100,"&gt;&gt;100",E741/D741*100),"-")</f>
        <v>107.81939034334496</v>
      </c>
    </row>
    <row r="742" spans="1:6" ht="12.75" customHeight="1" x14ac:dyDescent="0.2">
      <c r="A742" s="70" t="s">
        <v>1414</v>
      </c>
      <c r="B742" s="65" t="s">
        <v>1415</v>
      </c>
      <c r="C742" s="278" t="s">
        <v>1414</v>
      </c>
      <c r="D742" s="192">
        <v>215.06</v>
      </c>
      <c r="E742" s="192">
        <v>257.16000000000003</v>
      </c>
      <c r="F742" s="71">
        <f t="shared" si="169"/>
        <v>119.57593229796338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1383.17</v>
      </c>
      <c r="E843" s="194">
        <v>1154.48</v>
      </c>
      <c r="F843" s="45">
        <f t="shared" si="169"/>
        <v>83.466240592262693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7170</v>
      </c>
      <c r="E846" s="194">
        <v>12960</v>
      </c>
      <c r="F846" s="45">
        <f t="shared" si="169"/>
        <v>180.75313807531381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1725.36</v>
      </c>
      <c r="E848" s="194">
        <v>1459.92</v>
      </c>
      <c r="F848" s="45">
        <f t="shared" si="169"/>
        <v>84.615384615384627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6440</v>
      </c>
      <c r="E850" s="194">
        <v>8734.48</v>
      </c>
      <c r="F850" s="45">
        <f t="shared" si="169"/>
        <v>135.62857142857143</v>
      </c>
    </row>
    <row r="851" spans="1:6" ht="12.75" customHeight="1" x14ac:dyDescent="0.2">
      <c r="A851" s="63">
        <v>37221</v>
      </c>
      <c r="B851" s="64" t="s">
        <v>1631</v>
      </c>
      <c r="C851" s="247" t="s">
        <v>1632</v>
      </c>
      <c r="D851" s="194">
        <v>852</v>
      </c>
      <c r="E851" s="194">
        <v>685.2</v>
      </c>
      <c r="F851" s="45">
        <f t="shared" si="169"/>
        <v>80.422535211267615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54.1</v>
      </c>
      <c r="E854" s="194">
        <v>0</v>
      </c>
      <c r="F854" s="45">
        <f t="shared" si="169"/>
        <v>0</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375.35</v>
      </c>
      <c r="E856" s="194">
        <v>0</v>
      </c>
      <c r="F856" s="45">
        <f t="shared" si="169"/>
        <v>0</v>
      </c>
    </row>
    <row r="857" spans="1:6" ht="12.75" customHeight="1" x14ac:dyDescent="0.2">
      <c r="A857" s="63">
        <v>38612</v>
      </c>
      <c r="B857" s="64" t="s">
        <v>1642</v>
      </c>
      <c r="C857" s="247" t="s">
        <v>1643</v>
      </c>
      <c r="D857" s="194">
        <v>72281.25</v>
      </c>
      <c r="E857" s="194">
        <v>5000</v>
      </c>
      <c r="F857" s="45">
        <f t="shared" si="169"/>
        <v>6.9174232598357115</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366593.69</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3</v>
      </c>
      <c r="B177" s="65" t="s">
        <v>2439</v>
      </c>
      <c r="C177" s="134" t="s">
        <v>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9" zoomScale="110" zoomScaleNormal="11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447485.68</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2441749.0500000003</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3164</v>
      </c>
      <c r="C8" s="139" t="s">
        <v>3165</v>
      </c>
      <c r="D8" s="34">
        <f>SUM(D9:D16)</f>
        <v>1159970.99</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484917.98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559092.88</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7956.83</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5280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24994.080000000002</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76746.399999999994</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982.82</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862416.31</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366593.69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366593.69</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52768.06</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1758235.9799999995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3197</v>
      </c>
      <c r="C27" s="139" t="s">
        <v>3198</v>
      </c>
      <c r="D27" s="34">
        <f>SUM(D28:D35)</f>
        <v>1143165.1899999997</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473512.76</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553324.72</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7931.94</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5200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25598.76</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76818.62</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778.39</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565532.6</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49538.19</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1130998.7500000009</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41528.600000000006</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3231</v>
      </c>
      <c r="C51" s="139" t="s">
        <v>3232</v>
      </c>
      <c r="D51" s="34">
        <f>D52+D57+D62+D67+D72+D77+D82+D87</f>
        <v>40201.370000000003</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39650.32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11707.31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13594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0.02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14348.99</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3.98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3.98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547.07000000000005</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547.07000000000005</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1327.23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1327.23</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1089470.1499999999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3142</v>
      </c>
      <c r="C106" s="139" t="s">
        <v>3298</v>
      </c>
      <c r="D106" s="199">
        <v>363402.98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347851.8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366593.69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11621.68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6</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27378</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Blašković</cp:lastModifiedBy>
  <cp:lastPrinted>2026-07-15T08:14:46Z</cp:lastPrinted>
  <dcterms:created xsi:type="dcterms:W3CDTF">2022-04-01T05:14:30Z</dcterms:created>
  <dcterms:modified xsi:type="dcterms:W3CDTF">2026-07-15T08:16:05Z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