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60" yWindow="36" windowWidth="20436" windowHeight="10896" firstSheet="2" activeTab="4"/>
  </bookViews>
  <sheets>
    <sheet name="TROŠKOVNIK RADOVA" sheetId="9" r:id="rId1"/>
    <sheet name="REKAPITULACIJA" sheetId="8" r:id="rId2"/>
    <sheet name="PRIPREMNI RADOVI " sheetId="2" r:id="rId3"/>
    <sheet name="ZEMLJANI RADOVI" sheetId="3" r:id="rId4"/>
    <sheet name="BET. I ARMBETON.RADOVI" sheetId="4" r:id="rId5"/>
    <sheet name="ASFALTERSKI RADOVI" sheetId="5" r:id="rId6"/>
    <sheet name="5.0. PROMETNA SIGNALIZACIJA" sheetId="6"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3" i="4" l="1"/>
  <c r="F19" i="6"/>
  <c r="F18" i="6"/>
  <c r="F31" i="4"/>
  <c r="F30" i="4"/>
  <c r="F46" i="4"/>
  <c r="F45" i="4"/>
  <c r="F44" i="4"/>
  <c r="F43" i="4"/>
  <c r="F39" i="4"/>
  <c r="F37" i="4"/>
  <c r="F35" i="4"/>
  <c r="F33" i="4"/>
  <c r="F38" i="3"/>
  <c r="F37" i="3"/>
  <c r="F36" i="3"/>
  <c r="F11" i="2"/>
  <c r="F12" i="4"/>
  <c r="F9" i="4"/>
  <c r="F10" i="4"/>
  <c r="F17" i="6"/>
  <c r="F16" i="6"/>
  <c r="F15" i="6"/>
  <c r="F11" i="6"/>
  <c r="F10" i="6"/>
  <c r="F9" i="6"/>
  <c r="F8" i="6"/>
  <c r="F7" i="6"/>
  <c r="F5" i="5"/>
  <c r="F7" i="5" s="1"/>
  <c r="C13" i="8" s="1"/>
  <c r="F24" i="4"/>
  <c r="F22" i="4"/>
  <c r="F18" i="4"/>
  <c r="F17" i="4"/>
  <c r="F16" i="4"/>
  <c r="F5" i="4"/>
  <c r="F32" i="3"/>
  <c r="F30" i="3"/>
  <c r="F28" i="3"/>
  <c r="F22" i="3"/>
  <c r="F20" i="3"/>
  <c r="F18" i="3"/>
  <c r="F16" i="3"/>
  <c r="F15" i="3"/>
  <c r="F11" i="3"/>
  <c r="F9" i="3"/>
  <c r="F7" i="3"/>
  <c r="F5" i="3"/>
  <c r="F9" i="2"/>
  <c r="F7" i="2"/>
  <c r="F13" i="2" l="1"/>
  <c r="C10" i="8" s="1"/>
  <c r="F40" i="3"/>
  <c r="C11" i="8" s="1"/>
  <c r="F48" i="4"/>
  <c r="C12" i="8" s="1"/>
  <c r="F21" i="6"/>
  <c r="C14" i="8" s="1"/>
  <c r="C15" i="8" l="1"/>
  <c r="C16" i="8" s="1"/>
  <c r="C17" i="8" s="1"/>
</calcChain>
</file>

<file path=xl/sharedStrings.xml><?xml version="1.0" encoding="utf-8"?>
<sst xmlns="http://schemas.openxmlformats.org/spreadsheetml/2006/main" count="257" uniqueCount="136">
  <si>
    <t>OPĆINA JOSIPDOL</t>
  </si>
  <si>
    <t>-</t>
  </si>
  <si>
    <t>1.0.</t>
  </si>
  <si>
    <t>Opis stavke</t>
  </si>
  <si>
    <t>Količina</t>
  </si>
  <si>
    <t>Ukupna cijena</t>
  </si>
  <si>
    <t>6=(4*5)</t>
  </si>
  <si>
    <t>1.1.</t>
  </si>
  <si>
    <t>Geodetsko iskolčenje parkirališta sa osiguranjem geodetskih točaka i praćenjem za vrijeme izvođenja radova. Obračun po kompletu</t>
  </si>
  <si>
    <t>kompl</t>
  </si>
  <si>
    <t>1.2.</t>
  </si>
  <si>
    <t>Mikrolokacija podzemne instalacije uključivo ručni probni šlicevi. Stavka podrazumijeva označavanje instalacije od djelatnika HEP-a, Vodovoda i kanalizacije Oguli, T-com-a, Optime, A1 operatera  što je uključeno u ciijenu. Obračun po kompletu</t>
  </si>
  <si>
    <t>1.0. UKUPNO:</t>
  </si>
  <si>
    <t>2.1.</t>
  </si>
  <si>
    <t>Strojno izrezivanje asfaltne površine na mjestu uklapanja starog i novog asfalta. Debljina asfaltnog sloja do 10 cm. Obračun po m</t>
  </si>
  <si>
    <t>m</t>
  </si>
  <si>
    <t>2.2.</t>
  </si>
  <si>
    <t>Strojni iskop asfaltne površine debljine sloja 6 cm sa utovarom i odvozom na trajnu deponiju uključivo plaćanje naknade za zbrinjavanje otpada. Obračun po m2</t>
  </si>
  <si>
    <t>m2</t>
  </si>
  <si>
    <t>2.3.</t>
  </si>
  <si>
    <t xml:space="preserve">Strojni iskop humusnog materijala u sloju debljine 10-20 cm sa utovarom i odvozom na trajnu deponiju udaljenu do 3,0 km. Obračun po m2 u sraslom stanju. </t>
  </si>
  <si>
    <t>2.4.</t>
  </si>
  <si>
    <t>Strojni iskop trupa dolazne ceste i osnovnog terena u tlu III/IV ktg sa utovarom i odvozom iskopanog materijala na trajnu deponiju udaljenu do 3,0 km. Obračun po m3</t>
  </si>
  <si>
    <t>m3</t>
  </si>
  <si>
    <t>2.5.</t>
  </si>
  <si>
    <t>Nabava, doprema i ugradnja nasipnog materijala granulacije - tampon 0-63 mm I/II klase i tampon 0.31,5 mm I/II klase komplet sa valjanjem i zbijanjem do Mz=80Mn/m2. Obračun po m3 u zbijenom stanju</t>
  </si>
  <si>
    <t>tampon 0-63 mm</t>
  </si>
  <si>
    <t>tampon 0-31,5 mm</t>
  </si>
  <si>
    <t>2.6.</t>
  </si>
  <si>
    <t>Ručno strojni iskop u tlu III/IV ktg širine 30, dubine 20 cm za polaganje betonskih rubnjaka sa utovarom i odvozom iskopanog materijala na trajnu deponiju udaljenu do 3,0 km. Obračun po m</t>
  </si>
  <si>
    <t>2.7.</t>
  </si>
  <si>
    <t>Ručni iskop temelja samaca za stupove nadstrešnice sa utovarom i odvozom iskopanog materijala na trajnu deponiju udaljenu do 3,0 km. Obračun po m3 u sraslom stanju</t>
  </si>
  <si>
    <t>2.8.</t>
  </si>
  <si>
    <t>Strojno ručni iskop temelja ogradnih zidića dim. 40/60 cm sa utovarom i prijenosom iskopanog materijala na gradilišnu deponiju i isti će služiti za zaravnavanje zelenih površina. Obračun po m3 u sraslom stanju</t>
  </si>
  <si>
    <t>2.9.</t>
  </si>
  <si>
    <t>2.10.</t>
  </si>
  <si>
    <t>Br.</t>
  </si>
  <si>
    <t>Jedinica mjere</t>
  </si>
  <si>
    <t>Jedinična cijena</t>
  </si>
  <si>
    <r>
      <rPr>
        <b/>
        <sz val="11"/>
        <color theme="1"/>
        <rFont val="Calibri"/>
        <family val="2"/>
        <scheme val="minor"/>
      </rPr>
      <t>OPASKA IZVOĐAČU RADOVA</t>
    </r>
    <r>
      <rPr>
        <sz val="11"/>
        <color theme="1"/>
        <rFont val="Calibri"/>
        <family val="2"/>
        <charset val="238"/>
        <scheme val="minor"/>
      </rPr>
      <t>: Plan izvođenja radova mora sse napraviti na način da mrtvačnica u vrijeme izvođenja radova bude uvijek dostupna korisnicima. Izvođač je dužan napraviti dinamički plan prema zahtjevu Naručitelja i izvoditi radove u prethodnom dogovoru s nazdzornim inženjerom</t>
    </r>
  </si>
  <si>
    <t>PRIPREMNI RADOVI</t>
  </si>
  <si>
    <t>2.0.</t>
  </si>
  <si>
    <t xml:space="preserve">ZEMLJANI RADOVI </t>
  </si>
  <si>
    <t>2.11.</t>
  </si>
  <si>
    <t>Ručno čišćenje naličja temelja ogradnih zidića od starog asfalta i betona. Nakon demontiranih starih asfaltnih površina te nakon demontiranih starih asfaltnih površina te nakon uklapanja novog asfalta potrebno je očistiti naličje sokla ogradnih zidića groblja. Obračun po m</t>
  </si>
  <si>
    <t>2.0. UKUPNO:</t>
  </si>
  <si>
    <t>3.0.</t>
  </si>
  <si>
    <t xml:space="preserve">BETONSKI I ARMIRANOBETONSKI RADOVI </t>
  </si>
  <si>
    <t>3.1.</t>
  </si>
  <si>
    <t>Nabava, doprema i ugradnja betonskih rubnjaka 15/25/100 cm sa fugiranjem spojnica u cementnom mortu 1:2. Obračun po m1</t>
  </si>
  <si>
    <t>3.2.</t>
  </si>
  <si>
    <t>3.3.</t>
  </si>
  <si>
    <t>beton</t>
  </si>
  <si>
    <t>armatura</t>
  </si>
  <si>
    <t>kg</t>
  </si>
  <si>
    <t>oplata</t>
  </si>
  <si>
    <t>3.4.</t>
  </si>
  <si>
    <t>Betoniranje temelja samaca od stupova nadstrešnice betonom kvalitite C 25/30 uključivo svu potrebnu četverostranu oplatu i armaturu RA 4x12, vilice 8/20 cm. Obračun po m3, kg i m2</t>
  </si>
  <si>
    <t>3.5.</t>
  </si>
  <si>
    <t>Betoniranje temeljne ploče d=15 cm odlagalište kontejnera za smeće betonom kvalitete C 25/30 uključivo potrebnu oplatu i armaturu Q 257 u dvije zone. Obračun po m3, kg i m2</t>
  </si>
  <si>
    <t>3.6.</t>
  </si>
  <si>
    <t>3.0. UKUPNO:</t>
  </si>
  <si>
    <t>4.0.</t>
  </si>
  <si>
    <t>ASFALTERSKI RADOVI</t>
  </si>
  <si>
    <t>4.1.</t>
  </si>
  <si>
    <t>5.0.</t>
  </si>
  <si>
    <t>5.1.</t>
  </si>
  <si>
    <t>PROMETNA SIGNALIZACIJA</t>
  </si>
  <si>
    <t>parkiralište za osobna vozila pod kutem 45, d=5 m, š=2,5 m</t>
  </si>
  <si>
    <t>kom</t>
  </si>
  <si>
    <t>parkiralište za osobna vozila pod kutem 90, d=5 m, š=2,5 m</t>
  </si>
  <si>
    <t>uzdužno parkiranje za osobna vozila d=5 m, š=2,5 m</t>
  </si>
  <si>
    <t>parkiralište za osobe sa invaliditetom žute vodootporne trajne boje pod kutem od 90 - H 83</t>
  </si>
  <si>
    <t>horizontalni natpis na kolniku STOP H 63</t>
  </si>
  <si>
    <t>5.2.</t>
  </si>
  <si>
    <t>Dobava i ugradnja likovnih prometnih znakova komplet sa betoniranjem temelja betonom kvalitete C 20/25 sa pocinčanim čeličnim stupom te svim potrebnim spojnim i pričvrsnim materijalom. Stavka uključuje prometne znakove sukladno Pravilniku o prometnim znakovima NN 92/2019. Obračun po komadu ugrađenog znaka</t>
  </si>
  <si>
    <t>znak B02 - obavezno zaustavljanje</t>
  </si>
  <si>
    <t>znak B04 - zabranjen promet</t>
  </si>
  <si>
    <t>znak B28 - zabranjeno skretanje</t>
  </si>
  <si>
    <t>5.0. UKUPNO:</t>
  </si>
  <si>
    <t>4.0. UKUPNO:</t>
  </si>
  <si>
    <t xml:space="preserve">BETONSKI  I ARMIRANO BETONSKI  RADOVI </t>
  </si>
  <si>
    <t>SVEUKUPNO BEZ PDV-A</t>
  </si>
  <si>
    <t>PDV 25 %</t>
  </si>
  <si>
    <t>SVEUKUPNO S PDV-OM</t>
  </si>
  <si>
    <t xml:space="preserve">ASFALTERSKI RADOVI </t>
  </si>
  <si>
    <t xml:space="preserve">PROMETNA SIGNALIZACIJA </t>
  </si>
  <si>
    <t>Ogulinska 12</t>
  </si>
  <si>
    <t>OIB: 65506283455</t>
  </si>
  <si>
    <t>PARKIRALIŠTE GROBLJA OŠTARIJE</t>
  </si>
  <si>
    <t xml:space="preserve"> SA OBORINSKOM ODVODNJOM </t>
  </si>
  <si>
    <t>REKAPITULACIJA - PARKIRALIŠTE GROBLJA OŠTARIJE</t>
  </si>
  <si>
    <t>Betoniranje temelja ogradnih zidića dim.0,40x0,60m, betonom kvalitete C 25/30 uključivo ugradnju mrežaste armature Q 188 u dvije zone. Obračun po m3  i kg</t>
  </si>
  <si>
    <t>Doprema i ugradnja zemlje I/II klase za formiranje i uređenje bankina u sloju debljine do 10-15 cm u širini 1,0 m uključivo ugradnja u otvorene cvjetnjake u sloju debljine 20 cm uvaljanog stanja, koristi se zemlja iz iskopa. Obračun po m3 u zbijenom stanju</t>
  </si>
  <si>
    <t>Dobava i ugradnja rustikalnih kamenih montažnih zidića širine 20cm,visine 60cm, identičnog izgleda kao već izvedeni na groblju, Casttelo prošarane sive otučene boje, uključivo pokrivna kapa širine 33cm. Na ulaznim rampama izvode se uzdignuti stupovi visine do 1,0m, kao i na otvorenim poljima na razmaku 5,0m. Obračun po m2</t>
  </si>
  <si>
    <t xml:space="preserve">m </t>
  </si>
  <si>
    <t>znak C 35 - parkiralište</t>
  </si>
  <si>
    <t xml:space="preserve">Dobava i ugradnja habajućeg sloja kolničke konstrukcije AC 16 surf 50/70 debljine sloja 6 cm sukladno HRN EN 13108-1:2007. Rad obuhvaća nabavu materijala, prijevoz mješavine, prijevoz do mjjesta ugradnje, ugradnju i uvaljavanje do potrebne zbijenosti te opremu potrebno za izvođenje radova. Kakvoća materijala i izvedenog sloja u svemu prema hrvatskoj normi. Obračun po m2 </t>
  </si>
  <si>
    <t>1.3.</t>
  </si>
  <si>
    <t>2.12.</t>
  </si>
  <si>
    <t xml:space="preserve">probrani kamen 200 mm </t>
  </si>
  <si>
    <t>tucanik 30-60 mm</t>
  </si>
  <si>
    <t>pijesak 0-4 mm</t>
  </si>
  <si>
    <t>3.7.</t>
  </si>
  <si>
    <t>Nabava, doprema i ugradnja betonskih otvorenih rigola dim 40X50x12 cm komplet sa fugiranjem spojnica te mršavim betonom i niveliranjem po smjeru i visini. Obračun po m</t>
  </si>
  <si>
    <t>3.8.</t>
  </si>
  <si>
    <t>Dobetoniranje lučnih stepenica betonom kvalitete C 25/30, uključivo svu potrebnu oplatu i armaturu RA 4x10, vilice 8/20 cm te ankeri 12/50 cm. Postojeće stepenice se spuštaju za jednu visinu, uključivo sve zemljene radove. Obračun po m3 ugrađenog betona</t>
  </si>
  <si>
    <t>3.9.</t>
  </si>
  <si>
    <t>Betoniranje okna slivnika betonom kvalitete C 25/30 dim. 2,20x1,20 m/1,5 m komplet sa svom potrebnom oplatom i armaturom Q 257 u dvije zone. Uključivo dobava i ugradnja  40t ljevano željeznih rešetki u liniji komplet sa svim pripasavanjem odvodnih cijevi te ab pločom d=15 cm. Obračun po komadu</t>
  </si>
  <si>
    <t>3.10.</t>
  </si>
  <si>
    <t>Betoniranje slivnika od korugiranih cijevi promjera 600 mm, uključivo betonska obloga d=15 cm te ljevano željezna rešetka 40 t. Dubina slivnika 1,5 m. Obračun po komadu</t>
  </si>
  <si>
    <t>3.11.</t>
  </si>
  <si>
    <t xml:space="preserve">armatura </t>
  </si>
  <si>
    <t>ljevano željezo poklopac  40 t</t>
  </si>
  <si>
    <t>cijevi DN 200 mm</t>
  </si>
  <si>
    <t xml:space="preserve"> cijevi DN 300 mm</t>
  </si>
  <si>
    <t xml:space="preserve">Dobava i ugradnja odvodnih pvc kourgiranih odvodnih cijevi promjera DN 200 i DN 300mm komplet sa svim spojnim i pričvrsnim materijalom. Obračun po m                                                                                                              </t>
  </si>
  <si>
    <t>znak za invalide</t>
  </si>
  <si>
    <t>Iscrtavanje parkirališne površine bijelom vodootpornom bojom sa protukliznim svojstvima, sa atestom kakvoće bijele trajne boje. Označavanje izvršiti prema situaciji iz idejnog projekta. Obzirom  da ne postoji razdjelna zelena površina između parkirališnih mjesta. Obračun po komadu</t>
  </si>
  <si>
    <t>47 303 Josipdol</t>
  </si>
  <si>
    <t>Investitor:</t>
  </si>
  <si>
    <t>Građevina:</t>
  </si>
  <si>
    <t xml:space="preserve">Dom Konzalting, d.o.o. </t>
  </si>
  <si>
    <t>Vrbovsko</t>
  </si>
  <si>
    <t>T R O Š K O V N I K   R A D O V A</t>
  </si>
  <si>
    <t>Demontaža betonskih rubnjaka dim15/25/100cm komplet sa utovarom i odvozom na trajnu deponiju. Obračun po m</t>
  </si>
  <si>
    <t xml:space="preserve">Strojni iskop u tlu III ktg za upojne bunare sa utovarom i </t>
  </si>
  <si>
    <t>prijenosom iskopanog materijala na gradilišnu deponiju. Dio iskopanog materijala koristitiće se za uređenje bankina i zelenih otoka unutar parkirališta, a ostatak će se isplanirati po okolnom terenu što je sadržano u cijeni iskopa. Obračun po m3 u sraslom stanju</t>
  </si>
  <si>
    <t>Betoniranje stijenki i ploče upojnih bunara betonom kvalitete C 25/30, uključivo svu potebnu oplatu i armaturu Q 257 u dvije zone te poklopac lj. željezni 40 t. Obračun  po m3, m2, kg i kom</t>
  </si>
  <si>
    <t>Nabava, doprema i ugradnja drenažnih kamenih slojeva upojnih bunara, probrani kamen veličine 200 mm u sloju 3 m, sloj tucanika 30-60 mm u sloju 1,0 m, te sloj pijeska 0-4 mm u sloju 30 cm. Obračun po m3 u ugrađenom stanju</t>
  </si>
  <si>
    <t>Vrbovsko, ožujak 2021.</t>
  </si>
  <si>
    <t>Ovlašteni inženjer</t>
  </si>
  <si>
    <t>Milivoj Štajduhar ing.građ.</t>
  </si>
  <si>
    <t>G 1205</t>
  </si>
  <si>
    <t xml:space="preserve">                                                                                                         Ponuditelj:</t>
  </si>
  <si>
    <t>Ožujak, 2021 godine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</si>
</sst>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Red]#,##0.00"/>
  </numFmts>
  <fonts count="11" x14ac:knownFonts="1">
    <font>
      <sz val="11"/>
      <color theme="1"/>
      <name val="Calibri"/>
      <family val="2"/>
      <charset val="238"/>
      <scheme val="minor"/>
    </font>
    <font>
      <sz val="11"/>
      <color theme="1"/>
      <name val="Calibri"/>
      <family val="2"/>
      <charset val="238"/>
      <scheme val="minor"/>
    </font>
    <font>
      <b/>
      <sz val="11"/>
      <color theme="1"/>
      <name val="Calibri"/>
      <family val="2"/>
      <scheme val="minor"/>
    </font>
    <font>
      <sz val="11"/>
      <color theme="1"/>
      <name val="Calibri"/>
      <family val="2"/>
      <scheme val="minor"/>
    </font>
    <font>
      <sz val="8"/>
      <color indexed="8"/>
      <name val="Arial Narrow"/>
      <family val="2"/>
      <charset val="238"/>
    </font>
    <font>
      <b/>
      <sz val="11"/>
      <color indexed="8"/>
      <name val="Calibri"/>
      <family val="2"/>
      <scheme val="minor"/>
    </font>
    <font>
      <sz val="10"/>
      <name val="Arial"/>
      <family val="2"/>
      <charset val="238"/>
    </font>
    <font>
      <b/>
      <sz val="12"/>
      <color indexed="8"/>
      <name val="Calibri"/>
      <family val="2"/>
      <charset val="238"/>
    </font>
    <font>
      <b/>
      <sz val="13"/>
      <color theme="1"/>
      <name val="Calibri"/>
      <family val="2"/>
      <scheme val="minor"/>
    </font>
    <font>
      <b/>
      <sz val="12"/>
      <color theme="1"/>
      <name val="Calibri"/>
      <family val="2"/>
      <scheme val="minor"/>
    </font>
    <font>
      <b/>
      <u/>
      <sz val="14"/>
      <color theme="1"/>
      <name val="Calibri"/>
      <family val="2"/>
      <scheme val="minor"/>
    </font>
  </fonts>
  <fills count="3">
    <fill>
      <patternFill patternType="none"/>
    </fill>
    <fill>
      <patternFill patternType="gray125"/>
    </fill>
    <fill>
      <patternFill patternType="solid">
        <fgColor indexed="27"/>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3">
    <xf numFmtId="0" fontId="0" fillId="0" borderId="0"/>
    <xf numFmtId="9" fontId="1" fillId="0" borderId="0" applyFont="0" applyFill="0" applyBorder="0" applyAlignment="0" applyProtection="0"/>
    <xf numFmtId="0" fontId="6" fillId="0" borderId="0"/>
  </cellStyleXfs>
  <cellXfs count="62">
    <xf numFmtId="0" fontId="0" fillId="0" borderId="0" xfId="0"/>
    <xf numFmtId="0" fontId="0" fillId="0" borderId="0" xfId="0" applyAlignment="1">
      <alignment horizontal="center"/>
    </xf>
    <xf numFmtId="0" fontId="0" fillId="0" borderId="0" xfId="0"/>
    <xf numFmtId="0" fontId="4" fillId="2"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vertical="top" wrapText="1"/>
    </xf>
    <xf numFmtId="0" fontId="0" fillId="0" borderId="1" xfId="0" applyBorder="1"/>
    <xf numFmtId="0" fontId="0" fillId="0" borderId="1" xfId="0" applyBorder="1" applyAlignment="1">
      <alignment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0" fillId="0" borderId="1" xfId="0" applyBorder="1" applyAlignment="1">
      <alignment horizontal="center"/>
    </xf>
    <xf numFmtId="0" fontId="6" fillId="0" borderId="0" xfId="2"/>
    <xf numFmtId="0" fontId="0" fillId="0" borderId="6" xfId="0" applyBorder="1" applyAlignment="1">
      <alignment vertical="center" wrapText="1"/>
    </xf>
    <xf numFmtId="0" fontId="0" fillId="0" borderId="8" xfId="0" applyBorder="1" applyAlignment="1">
      <alignment vertical="center" wrapText="1"/>
    </xf>
    <xf numFmtId="0" fontId="6" fillId="0" borderId="0" xfId="2" applyAlignment="1">
      <alignment horizontal="center"/>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right" vertical="center" wrapText="1"/>
    </xf>
    <xf numFmtId="0" fontId="2" fillId="0" borderId="8" xfId="0" applyFont="1" applyBorder="1" applyAlignment="1">
      <alignment horizontal="right" vertical="center" wrapText="1"/>
    </xf>
    <xf numFmtId="164" fontId="4" fillId="2" borderId="1" xfId="0" applyNumberFormat="1" applyFont="1" applyFill="1" applyBorder="1" applyAlignment="1">
      <alignment horizontal="center" vertical="center" wrapText="1"/>
    </xf>
    <xf numFmtId="164" fontId="0" fillId="0" borderId="1" xfId="0" applyNumberFormat="1" applyBorder="1" applyAlignment="1">
      <alignment wrapText="1"/>
    </xf>
    <xf numFmtId="164" fontId="0" fillId="0" borderId="1" xfId="0" applyNumberFormat="1" applyBorder="1" applyAlignment="1">
      <alignment horizontal="center"/>
    </xf>
    <xf numFmtId="4" fontId="4" fillId="2" borderId="1" xfId="0" applyNumberFormat="1" applyFont="1" applyFill="1" applyBorder="1" applyAlignment="1">
      <alignment horizontal="center" vertical="center" wrapText="1"/>
    </xf>
    <xf numFmtId="4" fontId="0" fillId="0" borderId="1" xfId="0" applyNumberFormat="1" applyBorder="1" applyAlignment="1">
      <alignment horizontal="center"/>
    </xf>
    <xf numFmtId="164" fontId="0" fillId="0" borderId="1" xfId="1" applyNumberFormat="1" applyFont="1" applyBorder="1" applyAlignment="1">
      <alignment horizontal="center"/>
    </xf>
    <xf numFmtId="164" fontId="0" fillId="0" borderId="0" xfId="0" applyNumberFormat="1"/>
    <xf numFmtId="164" fontId="6" fillId="0" borderId="0" xfId="2" applyNumberFormat="1"/>
    <xf numFmtId="164" fontId="0" fillId="0" borderId="6" xfId="0" applyNumberFormat="1" applyBorder="1" applyAlignment="1">
      <alignment vertical="center" wrapText="1"/>
    </xf>
    <xf numFmtId="164" fontId="0" fillId="0" borderId="8" xfId="0" applyNumberFormat="1" applyBorder="1" applyAlignment="1">
      <alignment vertical="center" wrapText="1"/>
    </xf>
    <xf numFmtId="0" fontId="7" fillId="0" borderId="0" xfId="0" applyFont="1" applyAlignment="1">
      <alignment horizontal="center" vertical="center"/>
    </xf>
    <xf numFmtId="0" fontId="7" fillId="0" borderId="0" xfId="0" applyFont="1" applyAlignment="1">
      <alignment horizontal="center"/>
    </xf>
    <xf numFmtId="0" fontId="0" fillId="0" borderId="0" xfId="0" applyAlignment="1">
      <alignment horizontal="center" vertical="top" wrapText="1"/>
    </xf>
    <xf numFmtId="0" fontId="7" fillId="0" borderId="0" xfId="0" applyFont="1" applyAlignment="1">
      <alignment horizontal="center" vertical="top" wrapText="1"/>
    </xf>
    <xf numFmtId="0" fontId="8" fillId="0" borderId="0" xfId="0" applyFont="1"/>
    <xf numFmtId="164" fontId="2" fillId="0" borderId="1" xfId="0" applyNumberFormat="1" applyFont="1" applyBorder="1" applyAlignment="1">
      <alignment horizontal="center"/>
    </xf>
    <xf numFmtId="164" fontId="2" fillId="0" borderId="1" xfId="0" applyNumberFormat="1" applyFont="1" applyBorder="1" applyAlignment="1">
      <alignment wrapText="1"/>
    </xf>
    <xf numFmtId="4" fontId="2" fillId="0" borderId="1" xfId="0" applyNumberFormat="1" applyFont="1" applyBorder="1" applyAlignment="1">
      <alignment horizontal="center"/>
    </xf>
    <xf numFmtId="0" fontId="9" fillId="0" borderId="0" xfId="0" applyFont="1" applyAlignment="1">
      <alignment horizontal="center"/>
    </xf>
    <xf numFmtId="0" fontId="4" fillId="2" borderId="1" xfId="0" applyFont="1" applyFill="1" applyBorder="1" applyAlignment="1">
      <alignment horizontal="center" wrapText="1"/>
    </xf>
    <xf numFmtId="0" fontId="0" fillId="0" borderId="1" xfId="0" applyBorder="1" applyAlignment="1">
      <alignment horizontal="center" wrapText="1"/>
    </xf>
    <xf numFmtId="0" fontId="0" fillId="0" borderId="3" xfId="0" applyBorder="1" applyAlignment="1">
      <alignment vertical="top" wrapText="1"/>
    </xf>
    <xf numFmtId="0" fontId="0" fillId="0" borderId="2" xfId="0" applyBorder="1" applyAlignment="1">
      <alignment horizontal="center"/>
    </xf>
    <xf numFmtId="164" fontId="0" fillId="0" borderId="2" xfId="0" applyNumberFormat="1" applyBorder="1" applyAlignment="1">
      <alignment horizontal="center"/>
    </xf>
    <xf numFmtId="164" fontId="0" fillId="0" borderId="4" xfId="0" applyNumberFormat="1" applyBorder="1" applyAlignment="1">
      <alignment horizontal="center"/>
    </xf>
    <xf numFmtId="0" fontId="0" fillId="0" borderId="3" xfId="0" applyBorder="1" applyAlignment="1">
      <alignment wrapText="1"/>
    </xf>
    <xf numFmtId="0" fontId="2" fillId="0" borderId="0" xfId="0" applyFont="1"/>
    <xf numFmtId="164" fontId="4" fillId="2" borderId="1" xfId="0" applyNumberFormat="1" applyFont="1" applyFill="1" applyBorder="1" applyAlignment="1">
      <alignment horizontal="right" vertical="center" wrapText="1"/>
    </xf>
    <xf numFmtId="164" fontId="0" fillId="0" borderId="1" xfId="0" applyNumberFormat="1" applyBorder="1" applyAlignment="1">
      <alignment horizontal="right"/>
    </xf>
    <xf numFmtId="164" fontId="2" fillId="0" borderId="1" xfId="0" applyNumberFormat="1" applyFont="1" applyBorder="1" applyAlignment="1">
      <alignment horizontal="right"/>
    </xf>
    <xf numFmtId="2" fontId="0" fillId="0" borderId="1" xfId="0" applyNumberFormat="1" applyBorder="1"/>
    <xf numFmtId="17" fontId="0" fillId="0" borderId="0" xfId="0" applyNumberFormat="1"/>
    <xf numFmtId="0" fontId="10" fillId="0" borderId="0" xfId="0" applyFont="1" applyAlignment="1">
      <alignment horizontal="center"/>
    </xf>
    <xf numFmtId="0" fontId="2" fillId="0" borderId="1" xfId="0" applyFont="1" applyBorder="1" applyAlignment="1">
      <alignment horizontal="left" wrapText="1"/>
    </xf>
    <xf numFmtId="0" fontId="3" fillId="0" borderId="3" xfId="0" applyFont="1" applyBorder="1" applyAlignment="1">
      <alignment horizontal="left" vertical="top" wrapText="1"/>
    </xf>
    <xf numFmtId="0" fontId="0" fillId="0" borderId="2" xfId="0" applyBorder="1" applyAlignment="1">
      <alignment horizontal="left" vertical="top" wrapText="1"/>
    </xf>
    <xf numFmtId="0" fontId="0" fillId="0" borderId="4" xfId="0" applyBorder="1" applyAlignment="1">
      <alignment horizontal="left" vertical="top" wrapText="1"/>
    </xf>
    <xf numFmtId="0" fontId="2" fillId="0" borderId="3" xfId="0" applyFont="1" applyBorder="1" applyAlignment="1">
      <alignment horizontal="left" vertical="top" wrapText="1"/>
    </xf>
    <xf numFmtId="0" fontId="2" fillId="0" borderId="2" xfId="0" applyFont="1" applyBorder="1" applyAlignment="1">
      <alignment horizontal="left" vertical="top" wrapText="1"/>
    </xf>
    <xf numFmtId="0" fontId="2" fillId="0" borderId="4" xfId="0" applyFont="1" applyBorder="1" applyAlignment="1">
      <alignment horizontal="left" vertical="top" wrapText="1"/>
    </xf>
    <xf numFmtId="0" fontId="2" fillId="0" borderId="3" xfId="0" applyFont="1" applyBorder="1" applyAlignment="1">
      <alignment horizontal="left" wrapText="1"/>
    </xf>
    <xf numFmtId="0" fontId="2" fillId="0" borderId="2" xfId="0" applyFont="1" applyBorder="1" applyAlignment="1">
      <alignment horizontal="left" wrapText="1"/>
    </xf>
    <xf numFmtId="0" fontId="2" fillId="0" borderId="4" xfId="0" applyFont="1" applyBorder="1" applyAlignment="1">
      <alignment horizontal="left" wrapText="1"/>
    </xf>
  </cellXfs>
  <cellStyles count="3">
    <cellStyle name="Normal" xfId="0" builtinId="0"/>
    <cellStyle name="Normal_Book2" xfId="2"/>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topLeftCell="A33" zoomScale="130" zoomScaleNormal="130" workbookViewId="0">
      <selection activeCell="C43" sqref="C43"/>
    </sheetView>
  </sheetViews>
  <sheetFormatPr defaultRowHeight="14.4" x14ac:dyDescent="0.3"/>
  <cols>
    <col min="1" max="1" width="6" style="2" customWidth="1"/>
    <col min="2" max="2" width="11.33203125" customWidth="1"/>
    <col min="3" max="3" width="32.6640625" customWidth="1"/>
  </cols>
  <sheetData>
    <row r="1" spans="2:3" x14ac:dyDescent="0.3">
      <c r="B1" s="31" t="s">
        <v>120</v>
      </c>
      <c r="C1" s="45" t="s">
        <v>0</v>
      </c>
    </row>
    <row r="2" spans="2:3" ht="15.75" x14ac:dyDescent="0.25">
      <c r="B2" s="29"/>
      <c r="C2" t="s">
        <v>87</v>
      </c>
    </row>
    <row r="3" spans="2:3" ht="15.75" x14ac:dyDescent="0.25">
      <c r="B3" s="30"/>
      <c r="C3" t="s">
        <v>119</v>
      </c>
    </row>
    <row r="4" spans="2:3" ht="15.75" x14ac:dyDescent="0.25">
      <c r="B4" s="30"/>
      <c r="C4" t="s">
        <v>88</v>
      </c>
    </row>
    <row r="5" spans="2:3" x14ac:dyDescent="0.3">
      <c r="B5" s="31" t="s">
        <v>121</v>
      </c>
      <c r="C5" t="s">
        <v>89</v>
      </c>
    </row>
    <row r="6" spans="2:3" ht="15.75" x14ac:dyDescent="0.25">
      <c r="B6" s="32"/>
      <c r="C6" t="s">
        <v>90</v>
      </c>
    </row>
    <row r="7" spans="2:3" ht="15.75" x14ac:dyDescent="0.25">
      <c r="B7" s="37"/>
    </row>
    <row r="8" spans="2:3" s="2" customFormat="1" ht="15.75" x14ac:dyDescent="0.25">
      <c r="B8" s="37"/>
    </row>
    <row r="9" spans="2:3" s="2" customFormat="1" ht="15.75" x14ac:dyDescent="0.25">
      <c r="B9" s="37"/>
    </row>
    <row r="10" spans="2:3" s="2" customFormat="1" ht="15.75" x14ac:dyDescent="0.25">
      <c r="B10" s="37"/>
    </row>
    <row r="11" spans="2:3" s="2" customFormat="1" ht="15.75" x14ac:dyDescent="0.25">
      <c r="B11" s="37"/>
    </row>
    <row r="12" spans="2:3" s="2" customFormat="1" ht="15.75" x14ac:dyDescent="0.25">
      <c r="B12" s="37"/>
    </row>
    <row r="13" spans="2:3" s="2" customFormat="1" ht="15.75" x14ac:dyDescent="0.25">
      <c r="B13" s="37"/>
    </row>
    <row r="14" spans="2:3" s="2" customFormat="1" ht="15.75" x14ac:dyDescent="0.25">
      <c r="B14" s="37"/>
    </row>
    <row r="15" spans="2:3" s="2" customFormat="1" ht="15.75" x14ac:dyDescent="0.25">
      <c r="B15" s="37"/>
    </row>
    <row r="16" spans="2:3" s="2" customFormat="1" ht="15.75" x14ac:dyDescent="0.25">
      <c r="B16" s="37"/>
    </row>
    <row r="17" spans="1:7" s="2" customFormat="1" ht="15.6" customHeight="1" x14ac:dyDescent="0.35">
      <c r="A17" s="51" t="s">
        <v>124</v>
      </c>
      <c r="B17" s="51"/>
      <c r="C17" s="51"/>
      <c r="D17" s="51"/>
      <c r="E17" s="51"/>
      <c r="F17" s="51"/>
      <c r="G17" s="51"/>
    </row>
    <row r="18" spans="1:7" s="2" customFormat="1" ht="15.75" x14ac:dyDescent="0.25">
      <c r="B18" s="37"/>
    </row>
    <row r="19" spans="1:7" s="2" customFormat="1" ht="15.75" x14ac:dyDescent="0.25">
      <c r="B19" s="37"/>
    </row>
    <row r="20" spans="1:7" s="2" customFormat="1" ht="15.75" x14ac:dyDescent="0.25">
      <c r="B20" s="37"/>
    </row>
    <row r="21" spans="1:7" s="2" customFormat="1" ht="15.75" x14ac:dyDescent="0.25">
      <c r="B21" s="37"/>
    </row>
    <row r="22" spans="1:7" s="2" customFormat="1" ht="15.75" x14ac:dyDescent="0.25">
      <c r="B22" s="37"/>
    </row>
    <row r="23" spans="1:7" s="2" customFormat="1" ht="15.75" x14ac:dyDescent="0.25">
      <c r="B23" s="37"/>
    </row>
    <row r="24" spans="1:7" s="2" customFormat="1" ht="15.75" x14ac:dyDescent="0.25">
      <c r="B24" s="37"/>
    </row>
    <row r="29" spans="1:7" ht="15" x14ac:dyDescent="0.25">
      <c r="B29" s="1"/>
    </row>
    <row r="30" spans="1:7" ht="15" x14ac:dyDescent="0.25">
      <c r="B30" s="1"/>
    </row>
    <row r="39" spans="2:5" s="2" customFormat="1" ht="15" x14ac:dyDescent="0.25"/>
    <row r="40" spans="2:5" s="2" customFormat="1" ht="15" x14ac:dyDescent="0.25"/>
    <row r="42" spans="2:5" x14ac:dyDescent="0.3">
      <c r="B42" s="50"/>
      <c r="C42" t="s">
        <v>135</v>
      </c>
    </row>
    <row r="43" spans="2:5" ht="15" x14ac:dyDescent="0.25">
      <c r="E43" t="s">
        <v>122</v>
      </c>
    </row>
    <row r="44" spans="2:5" ht="15" x14ac:dyDescent="0.25">
      <c r="E44" t="s">
        <v>123</v>
      </c>
    </row>
  </sheetData>
  <mergeCells count="1">
    <mergeCell ref="A17:G1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C28"/>
  <sheetViews>
    <sheetView topLeftCell="A14" zoomScale="130" zoomScaleNormal="130" workbookViewId="0">
      <selection activeCell="B29" sqref="B29"/>
    </sheetView>
  </sheetViews>
  <sheetFormatPr defaultRowHeight="14.4" x14ac:dyDescent="0.3"/>
  <cols>
    <col min="1" max="1" width="8.88671875" style="1"/>
    <col min="2" max="2" width="61.109375" customWidth="1"/>
    <col min="3" max="3" width="15.109375" style="25" customWidth="1"/>
  </cols>
  <sheetData>
    <row r="7" spans="1:3" ht="17.399999999999999" x14ac:dyDescent="0.35">
      <c r="B7" s="33" t="s">
        <v>91</v>
      </c>
    </row>
    <row r="8" spans="1:3" ht="15" x14ac:dyDescent="0.25">
      <c r="A8" s="14"/>
      <c r="B8" s="1"/>
      <c r="C8" s="26"/>
    </row>
    <row r="9" spans="1:3" ht="15.75" thickBot="1" x14ac:dyDescent="0.3">
      <c r="A9" s="14"/>
      <c r="B9" s="11"/>
      <c r="C9" s="26"/>
    </row>
    <row r="10" spans="1:3" ht="21.6" customHeight="1" thickBot="1" x14ac:dyDescent="0.3">
      <c r="A10" s="15">
        <v>1</v>
      </c>
      <c r="B10" s="12" t="s">
        <v>40</v>
      </c>
      <c r="C10" s="27">
        <f>'PRIPREMNI RADOVI '!F13</f>
        <v>0</v>
      </c>
    </row>
    <row r="11" spans="1:3" ht="24" customHeight="1" thickBot="1" x14ac:dyDescent="0.3">
      <c r="A11" s="16">
        <v>2</v>
      </c>
      <c r="B11" s="13" t="s">
        <v>42</v>
      </c>
      <c r="C11" s="28">
        <f>'ZEMLJANI RADOVI'!F40</f>
        <v>0</v>
      </c>
    </row>
    <row r="12" spans="1:3" ht="21.6" customHeight="1" thickBot="1" x14ac:dyDescent="0.3">
      <c r="A12" s="16">
        <v>3</v>
      </c>
      <c r="B12" s="13" t="s">
        <v>81</v>
      </c>
      <c r="C12" s="28">
        <f>'BET. I ARMBETON.RADOVI'!F48</f>
        <v>0</v>
      </c>
    </row>
    <row r="13" spans="1:3" s="2" customFormat="1" ht="19.2" customHeight="1" thickBot="1" x14ac:dyDescent="0.3">
      <c r="A13" s="16">
        <v>4</v>
      </c>
      <c r="B13" s="13" t="s">
        <v>85</v>
      </c>
      <c r="C13" s="28">
        <f>'ASFALTERSKI RADOVI'!F7</f>
        <v>0</v>
      </c>
    </row>
    <row r="14" spans="1:3" ht="19.95" customHeight="1" thickBot="1" x14ac:dyDescent="0.3">
      <c r="A14" s="16">
        <v>5</v>
      </c>
      <c r="B14" s="13" t="s">
        <v>86</v>
      </c>
      <c r="C14" s="28">
        <f>'5.0. PROMETNA SIGNALIZACIJA'!F21</f>
        <v>0</v>
      </c>
    </row>
    <row r="15" spans="1:3" ht="21" customHeight="1" thickBot="1" x14ac:dyDescent="0.3">
      <c r="A15" s="16"/>
      <c r="B15" s="17" t="s">
        <v>82</v>
      </c>
      <c r="C15" s="28">
        <f>SUM(C10:C14)</f>
        <v>0</v>
      </c>
    </row>
    <row r="16" spans="1:3" ht="18.600000000000001" customHeight="1" thickBot="1" x14ac:dyDescent="0.3">
      <c r="A16" s="16"/>
      <c r="B16" s="17" t="s">
        <v>83</v>
      </c>
      <c r="C16" s="28">
        <f>C15*25%</f>
        <v>0</v>
      </c>
    </row>
    <row r="17" spans="1:3" ht="24.6" customHeight="1" thickBot="1" x14ac:dyDescent="0.3">
      <c r="A17" s="16"/>
      <c r="B17" s="18" t="s">
        <v>84</v>
      </c>
      <c r="C17" s="28">
        <f>SUM(C15:C16)</f>
        <v>0</v>
      </c>
    </row>
    <row r="18" spans="1:3" ht="15" x14ac:dyDescent="0.25">
      <c r="A18" s="14"/>
      <c r="B18" s="11"/>
      <c r="C18" s="26"/>
    </row>
    <row r="20" spans="1:3" x14ac:dyDescent="0.3">
      <c r="B20" t="s">
        <v>130</v>
      </c>
    </row>
    <row r="21" spans="1:3" x14ac:dyDescent="0.3">
      <c r="B21" t="s">
        <v>131</v>
      </c>
    </row>
    <row r="22" spans="1:3" x14ac:dyDescent="0.3">
      <c r="B22" t="s">
        <v>132</v>
      </c>
    </row>
    <row r="23" spans="1:3" ht="15" x14ac:dyDescent="0.25">
      <c r="B23" t="s">
        <v>133</v>
      </c>
    </row>
    <row r="28" spans="1:3" ht="15" x14ac:dyDescent="0.25">
      <c r="B28" t="s">
        <v>134</v>
      </c>
    </row>
  </sheetData>
  <pageMargins left="0.7" right="0.7" top="0.75" bottom="0.75" header="0.3" footer="0.3"/>
  <pageSetup orientation="portrait" r:id="rId1"/>
  <ignoredErrors>
    <ignoredError sqref="C11"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topLeftCell="A9" zoomScale="130" zoomScaleNormal="130" workbookViewId="0">
      <selection activeCell="E14" sqref="E14"/>
    </sheetView>
  </sheetViews>
  <sheetFormatPr defaultRowHeight="14.4" x14ac:dyDescent="0.3"/>
  <cols>
    <col min="1" max="1" width="7.44140625" style="4" customWidth="1"/>
    <col min="2" max="2" width="45.33203125" style="7" customWidth="1"/>
    <col min="3" max="3" width="9.33203125" style="39" customWidth="1"/>
    <col min="4" max="4" width="8.6640625" style="20" customWidth="1"/>
    <col min="5" max="5" width="9" style="20" customWidth="1"/>
    <col min="6" max="6" width="9.88671875" style="20" customWidth="1"/>
  </cols>
  <sheetData>
    <row r="1" spans="1:6" ht="15" customHeight="1" x14ac:dyDescent="0.25">
      <c r="A1" s="8" t="s">
        <v>2</v>
      </c>
      <c r="B1" s="9" t="s">
        <v>40</v>
      </c>
      <c r="C1" s="38"/>
      <c r="D1" s="19"/>
      <c r="E1" s="19"/>
      <c r="F1" s="19"/>
    </row>
    <row r="2" spans="1:6" ht="31.95" customHeight="1" x14ac:dyDescent="0.3">
      <c r="A2" s="3" t="s">
        <v>36</v>
      </c>
      <c r="B2" s="3" t="s">
        <v>3</v>
      </c>
      <c r="C2" s="3" t="s">
        <v>37</v>
      </c>
      <c r="D2" s="19" t="s">
        <v>4</v>
      </c>
      <c r="E2" s="19" t="s">
        <v>38</v>
      </c>
      <c r="F2" s="19" t="s">
        <v>5</v>
      </c>
    </row>
    <row r="3" spans="1:6" ht="15" x14ac:dyDescent="0.25">
      <c r="A3" s="3">
        <v>1</v>
      </c>
      <c r="B3" s="3">
        <v>2</v>
      </c>
      <c r="C3" s="38">
        <v>3</v>
      </c>
      <c r="D3" s="19">
        <v>4</v>
      </c>
      <c r="E3" s="19">
        <v>5</v>
      </c>
      <c r="F3" s="19" t="s">
        <v>6</v>
      </c>
    </row>
    <row r="4" spans="1:6" ht="15" x14ac:dyDescent="0.25">
      <c r="A4" s="6"/>
    </row>
    <row r="5" spans="1:6" ht="45" customHeight="1" x14ac:dyDescent="0.3">
      <c r="A5" s="6"/>
      <c r="B5" s="53" t="s">
        <v>39</v>
      </c>
      <c r="C5" s="54"/>
      <c r="D5" s="54"/>
      <c r="E5" s="54"/>
      <c r="F5" s="55"/>
    </row>
    <row r="7" spans="1:6" ht="45.75" customHeight="1" x14ac:dyDescent="0.3">
      <c r="A7" s="4" t="s">
        <v>7</v>
      </c>
      <c r="B7" s="7" t="s">
        <v>8</v>
      </c>
      <c r="C7" s="39" t="s">
        <v>9</v>
      </c>
      <c r="D7" s="20">
        <v>1</v>
      </c>
      <c r="E7" s="20">
        <v>0</v>
      </c>
      <c r="F7" s="20">
        <f>D7*E7</f>
        <v>0</v>
      </c>
    </row>
    <row r="9" spans="1:6" ht="76.5" customHeight="1" x14ac:dyDescent="0.3">
      <c r="A9" s="4" t="s">
        <v>10</v>
      </c>
      <c r="B9" s="7" t="s">
        <v>11</v>
      </c>
      <c r="C9" s="39" t="s">
        <v>9</v>
      </c>
      <c r="D9" s="20">
        <v>1</v>
      </c>
      <c r="E9" s="20">
        <v>0</v>
      </c>
      <c r="F9" s="20">
        <f>D9*E9</f>
        <v>0</v>
      </c>
    </row>
    <row r="10" spans="1:6" s="2" customFormat="1" ht="15" x14ac:dyDescent="0.25">
      <c r="A10" s="4"/>
      <c r="B10" s="7"/>
      <c r="C10" s="39"/>
      <c r="D10" s="20"/>
      <c r="E10" s="20"/>
      <c r="F10" s="20"/>
    </row>
    <row r="11" spans="1:6" s="2" customFormat="1" ht="47.25" customHeight="1" x14ac:dyDescent="0.3">
      <c r="A11" s="4" t="s">
        <v>98</v>
      </c>
      <c r="B11" s="7" t="s">
        <v>125</v>
      </c>
      <c r="C11" s="39" t="s">
        <v>15</v>
      </c>
      <c r="D11" s="20">
        <v>62</v>
      </c>
      <c r="E11" s="20">
        <v>0</v>
      </c>
      <c r="F11" s="20">
        <f>D11*E11</f>
        <v>0</v>
      </c>
    </row>
    <row r="13" spans="1:6" ht="15" x14ac:dyDescent="0.25">
      <c r="B13" s="52" t="s">
        <v>12</v>
      </c>
      <c r="C13" s="52"/>
      <c r="D13" s="52"/>
      <c r="E13" s="52"/>
      <c r="F13" s="35">
        <f>SUM(F7:F11)</f>
        <v>0</v>
      </c>
    </row>
  </sheetData>
  <mergeCells count="2">
    <mergeCell ref="B13:E13"/>
    <mergeCell ref="B5:F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topLeftCell="A23" zoomScale="130" zoomScaleNormal="130" workbookViewId="0">
      <selection activeCell="B40" sqref="B40:E40"/>
    </sheetView>
  </sheetViews>
  <sheetFormatPr defaultRowHeight="14.4" x14ac:dyDescent="0.3"/>
  <cols>
    <col min="1" max="1" width="6" style="4" customWidth="1"/>
    <col min="2" max="2" width="46.33203125" style="5" customWidth="1"/>
    <col min="3" max="3" width="7.33203125" style="10" customWidth="1"/>
    <col min="4" max="4" width="9.33203125" style="21" customWidth="1"/>
    <col min="5" max="5" width="9.88671875" style="21" customWidth="1"/>
    <col min="6" max="6" width="11" style="47" customWidth="1"/>
  </cols>
  <sheetData>
    <row r="1" spans="1:6" ht="15" x14ac:dyDescent="0.25">
      <c r="A1" s="8" t="s">
        <v>41</v>
      </c>
      <c r="B1" s="9" t="s">
        <v>42</v>
      </c>
      <c r="C1" s="3"/>
      <c r="D1" s="19"/>
      <c r="E1" s="19"/>
      <c r="F1" s="46"/>
    </row>
    <row r="2" spans="1:6" ht="28.95" customHeight="1" x14ac:dyDescent="0.3">
      <c r="A2" s="3" t="s">
        <v>36</v>
      </c>
      <c r="B2" s="3" t="s">
        <v>3</v>
      </c>
      <c r="C2" s="3" t="s">
        <v>37</v>
      </c>
      <c r="D2" s="19" t="s">
        <v>4</v>
      </c>
      <c r="E2" s="19" t="s">
        <v>38</v>
      </c>
      <c r="F2" s="46" t="s">
        <v>5</v>
      </c>
    </row>
    <row r="3" spans="1:6" ht="15" x14ac:dyDescent="0.25">
      <c r="A3" s="3">
        <v>1</v>
      </c>
      <c r="B3" s="3">
        <v>2</v>
      </c>
      <c r="C3" s="3">
        <v>3</v>
      </c>
      <c r="D3" s="19">
        <v>4</v>
      </c>
      <c r="E3" s="19">
        <v>5</v>
      </c>
      <c r="F3" s="46" t="s">
        <v>6</v>
      </c>
    </row>
    <row r="5" spans="1:6" ht="44.4" customHeight="1" x14ac:dyDescent="0.3">
      <c r="A5" s="4" t="s">
        <v>13</v>
      </c>
      <c r="B5" s="5" t="s">
        <v>14</v>
      </c>
      <c r="C5" s="10" t="s">
        <v>15</v>
      </c>
      <c r="D5" s="21">
        <v>8</v>
      </c>
      <c r="E5" s="21">
        <v>0</v>
      </c>
      <c r="F5" s="47">
        <f>D5*E5</f>
        <v>0</v>
      </c>
    </row>
    <row r="7" spans="1:6" ht="60" customHeight="1" x14ac:dyDescent="0.3">
      <c r="A7" s="4" t="s">
        <v>16</v>
      </c>
      <c r="B7" s="5" t="s">
        <v>17</v>
      </c>
      <c r="C7" s="10" t="s">
        <v>18</v>
      </c>
      <c r="D7" s="21">
        <v>320</v>
      </c>
      <c r="E7" s="21">
        <v>0</v>
      </c>
      <c r="F7" s="47">
        <f>D7*E7</f>
        <v>0</v>
      </c>
    </row>
    <row r="9" spans="1:6" ht="46.2" customHeight="1" x14ac:dyDescent="0.3">
      <c r="A9" s="4" t="s">
        <v>19</v>
      </c>
      <c r="B9" s="5" t="s">
        <v>20</v>
      </c>
      <c r="C9" s="10" t="s">
        <v>18</v>
      </c>
      <c r="D9" s="21">
        <v>1100</v>
      </c>
      <c r="E9" s="21">
        <v>0</v>
      </c>
      <c r="F9" s="47">
        <f>D9*E9</f>
        <v>0</v>
      </c>
    </row>
    <row r="11" spans="1:6" ht="57.6" x14ac:dyDescent="0.3">
      <c r="A11" s="4" t="s">
        <v>21</v>
      </c>
      <c r="B11" s="5" t="s">
        <v>22</v>
      </c>
      <c r="C11" s="10" t="s">
        <v>23</v>
      </c>
      <c r="D11" s="21">
        <v>136</v>
      </c>
      <c r="E11" s="21">
        <v>0</v>
      </c>
      <c r="F11" s="47">
        <f>D11*E11</f>
        <v>0</v>
      </c>
    </row>
    <row r="13" spans="1:6" ht="60" customHeight="1" x14ac:dyDescent="0.3">
      <c r="A13" s="4" t="s">
        <v>24</v>
      </c>
      <c r="B13" s="5" t="s">
        <v>25</v>
      </c>
    </row>
    <row r="15" spans="1:6" ht="15" x14ac:dyDescent="0.25">
      <c r="A15" s="4" t="s">
        <v>1</v>
      </c>
      <c r="B15" s="5" t="s">
        <v>26</v>
      </c>
      <c r="C15" s="10" t="s">
        <v>23</v>
      </c>
      <c r="D15" s="21">
        <v>470</v>
      </c>
      <c r="E15" s="21">
        <v>0</v>
      </c>
      <c r="F15" s="47">
        <f>D15*E15</f>
        <v>0</v>
      </c>
    </row>
    <row r="16" spans="1:6" ht="15" x14ac:dyDescent="0.25">
      <c r="A16" s="4" t="s">
        <v>1</v>
      </c>
      <c r="B16" s="5" t="s">
        <v>27</v>
      </c>
      <c r="C16" s="10" t="s">
        <v>23</v>
      </c>
      <c r="D16" s="21">
        <v>220</v>
      </c>
      <c r="E16" s="21">
        <v>0</v>
      </c>
      <c r="F16" s="47">
        <f>D16*E16</f>
        <v>0</v>
      </c>
    </row>
    <row r="18" spans="1:6" ht="57.6" x14ac:dyDescent="0.3">
      <c r="A18" s="4" t="s">
        <v>28</v>
      </c>
      <c r="B18" s="5" t="s">
        <v>29</v>
      </c>
      <c r="C18" s="10" t="s">
        <v>15</v>
      </c>
      <c r="D18" s="21">
        <v>312</v>
      </c>
      <c r="E18" s="21">
        <v>0</v>
      </c>
      <c r="F18" s="47">
        <f>D18*E18</f>
        <v>0</v>
      </c>
    </row>
    <row r="19" spans="1:6" ht="15.6" customHeight="1" x14ac:dyDescent="0.25"/>
    <row r="20" spans="1:6" ht="57.6" x14ac:dyDescent="0.3">
      <c r="A20" s="4" t="s">
        <v>30</v>
      </c>
      <c r="B20" s="5" t="s">
        <v>31</v>
      </c>
      <c r="C20" s="10" t="s">
        <v>23</v>
      </c>
      <c r="D20" s="21">
        <v>5.2</v>
      </c>
      <c r="E20" s="21">
        <v>0</v>
      </c>
      <c r="F20" s="47">
        <f>D20*E20</f>
        <v>0</v>
      </c>
    </row>
    <row r="22" spans="1:6" ht="60.6" customHeight="1" x14ac:dyDescent="0.3">
      <c r="A22" s="4" t="s">
        <v>32</v>
      </c>
      <c r="B22" s="5" t="s">
        <v>33</v>
      </c>
      <c r="C22" s="10" t="s">
        <v>23</v>
      </c>
      <c r="D22" s="21">
        <v>9.6</v>
      </c>
      <c r="E22" s="21">
        <v>0</v>
      </c>
      <c r="F22" s="47">
        <f>D22*E22</f>
        <v>0</v>
      </c>
    </row>
    <row r="23" spans="1:6" s="2" customFormat="1" ht="14.4" customHeight="1" x14ac:dyDescent="0.25">
      <c r="A23" s="4"/>
      <c r="B23" s="5"/>
      <c r="C23" s="10"/>
      <c r="D23" s="21"/>
      <c r="E23" s="21"/>
      <c r="F23" s="47"/>
    </row>
    <row r="24" spans="1:6" s="2" customFormat="1" ht="14.4" customHeight="1" x14ac:dyDescent="0.25">
      <c r="A24" s="4" t="s">
        <v>34</v>
      </c>
      <c r="B24" s="5" t="s">
        <v>126</v>
      </c>
      <c r="C24" s="10"/>
      <c r="D24" s="21"/>
      <c r="E24" s="21"/>
      <c r="F24" s="47"/>
    </row>
    <row r="25" spans="1:6" s="2" customFormat="1" ht="33" customHeight="1" x14ac:dyDescent="0.3">
      <c r="A25" s="3" t="s">
        <v>36</v>
      </c>
      <c r="B25" s="3" t="s">
        <v>3</v>
      </c>
      <c r="C25" s="3" t="s">
        <v>37</v>
      </c>
      <c r="D25" s="19" t="s">
        <v>4</v>
      </c>
      <c r="E25" s="19" t="s">
        <v>38</v>
      </c>
      <c r="F25" s="46" t="s">
        <v>5</v>
      </c>
    </row>
    <row r="26" spans="1:6" s="2" customFormat="1" ht="14.4" customHeight="1" x14ac:dyDescent="0.25">
      <c r="A26" s="3">
        <v>1</v>
      </c>
      <c r="B26" s="3">
        <v>2</v>
      </c>
      <c r="C26" s="3">
        <v>3</v>
      </c>
      <c r="D26" s="19">
        <v>4</v>
      </c>
      <c r="E26" s="19">
        <v>5</v>
      </c>
      <c r="F26" s="46" t="s">
        <v>6</v>
      </c>
    </row>
    <row r="27" spans="1:6" ht="9" customHeight="1" x14ac:dyDescent="0.25"/>
    <row r="28" spans="1:6" ht="98.25" customHeight="1" x14ac:dyDescent="0.3">
      <c r="B28" s="5" t="s">
        <v>127</v>
      </c>
      <c r="C28" s="10" t="s">
        <v>23</v>
      </c>
      <c r="D28" s="21">
        <v>160</v>
      </c>
      <c r="E28" s="21">
        <v>0</v>
      </c>
      <c r="F28" s="47">
        <f>D28*E28</f>
        <v>0</v>
      </c>
    </row>
    <row r="30" spans="1:6" ht="72" x14ac:dyDescent="0.3">
      <c r="A30" s="4" t="s">
        <v>35</v>
      </c>
      <c r="B30" s="5" t="s">
        <v>93</v>
      </c>
      <c r="C30" s="10" t="s">
        <v>23</v>
      </c>
      <c r="D30" s="21">
        <v>36</v>
      </c>
      <c r="E30" s="21">
        <v>0</v>
      </c>
      <c r="F30" s="47">
        <f>D30*E30</f>
        <v>0</v>
      </c>
    </row>
    <row r="32" spans="1:6" ht="92.25" customHeight="1" x14ac:dyDescent="0.3">
      <c r="A32" s="4" t="s">
        <v>43</v>
      </c>
      <c r="B32" s="5" t="s">
        <v>44</v>
      </c>
      <c r="C32" s="10" t="s">
        <v>15</v>
      </c>
      <c r="D32" s="21">
        <v>56</v>
      </c>
      <c r="E32" s="21">
        <v>0</v>
      </c>
      <c r="F32" s="47">
        <f>D32*E32</f>
        <v>0</v>
      </c>
    </row>
    <row r="33" spans="1:6" s="2" customFormat="1" x14ac:dyDescent="0.3">
      <c r="A33" s="4"/>
      <c r="B33" s="5"/>
      <c r="C33" s="10"/>
      <c r="D33" s="21"/>
      <c r="E33" s="21"/>
      <c r="F33" s="47"/>
    </row>
    <row r="34" spans="1:6" s="2" customFormat="1" ht="72" x14ac:dyDescent="0.3">
      <c r="A34" s="4" t="s">
        <v>99</v>
      </c>
      <c r="B34" s="5" t="s">
        <v>129</v>
      </c>
      <c r="C34" s="10"/>
      <c r="D34" s="21"/>
      <c r="E34" s="21"/>
      <c r="F34" s="47"/>
    </row>
    <row r="35" spans="1:6" s="2" customFormat="1" x14ac:dyDescent="0.3">
      <c r="A35" s="4"/>
      <c r="B35" s="5"/>
      <c r="C35" s="10"/>
      <c r="D35" s="21"/>
      <c r="E35" s="21"/>
      <c r="F35" s="47"/>
    </row>
    <row r="36" spans="1:6" s="2" customFormat="1" x14ac:dyDescent="0.3">
      <c r="A36" s="4" t="s">
        <v>1</v>
      </c>
      <c r="B36" s="5" t="s">
        <v>100</v>
      </c>
      <c r="C36" s="10" t="s">
        <v>23</v>
      </c>
      <c r="D36" s="21">
        <v>96</v>
      </c>
      <c r="E36" s="21">
        <v>0</v>
      </c>
      <c r="F36" s="47">
        <f>D36*E36</f>
        <v>0</v>
      </c>
    </row>
    <row r="37" spans="1:6" x14ac:dyDescent="0.3">
      <c r="A37" s="4" t="s">
        <v>1</v>
      </c>
      <c r="B37" s="5" t="s">
        <v>101</v>
      </c>
      <c r="C37" s="10" t="s">
        <v>23</v>
      </c>
      <c r="D37" s="21">
        <v>26</v>
      </c>
      <c r="E37" s="21">
        <v>0</v>
      </c>
      <c r="F37" s="47">
        <f>D37*E37</f>
        <v>0</v>
      </c>
    </row>
    <row r="38" spans="1:6" s="2" customFormat="1" x14ac:dyDescent="0.3">
      <c r="A38" s="4" t="s">
        <v>1</v>
      </c>
      <c r="B38" s="40" t="s">
        <v>102</v>
      </c>
      <c r="C38" s="10" t="s">
        <v>23</v>
      </c>
      <c r="D38" s="49">
        <v>10</v>
      </c>
      <c r="E38" s="49">
        <v>0</v>
      </c>
      <c r="F38" s="47">
        <f>D38*E38</f>
        <v>0</v>
      </c>
    </row>
    <row r="39" spans="1:6" s="2" customFormat="1" x14ac:dyDescent="0.3">
      <c r="A39" s="4"/>
      <c r="B39" s="40"/>
      <c r="C39" s="41"/>
      <c r="D39" s="42"/>
      <c r="E39" s="43"/>
      <c r="F39" s="47"/>
    </row>
    <row r="40" spans="1:6" x14ac:dyDescent="0.3">
      <c r="B40" s="56" t="s">
        <v>45</v>
      </c>
      <c r="C40" s="57"/>
      <c r="D40" s="57"/>
      <c r="E40" s="58"/>
      <c r="F40" s="48">
        <f>SUM(F5:F38)</f>
        <v>0</v>
      </c>
    </row>
  </sheetData>
  <mergeCells count="1">
    <mergeCell ref="B40:E40"/>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tabSelected="1" zoomScale="130" zoomScaleNormal="130" workbookViewId="0">
      <selection activeCell="B48" sqref="B48:E48"/>
    </sheetView>
  </sheetViews>
  <sheetFormatPr defaultRowHeight="14.4" x14ac:dyDescent="0.3"/>
  <cols>
    <col min="1" max="1" width="7.109375" style="4" customWidth="1"/>
    <col min="2" max="2" width="46.33203125" style="7" customWidth="1"/>
    <col min="3" max="3" width="8.33203125" style="10" customWidth="1"/>
    <col min="4" max="4" width="8.6640625" style="23" customWidth="1"/>
    <col min="5" max="5" width="9.109375" style="23" customWidth="1"/>
    <col min="6" max="6" width="10.6640625" style="23" customWidth="1"/>
  </cols>
  <sheetData>
    <row r="1" spans="1:6" ht="15" x14ac:dyDescent="0.25">
      <c r="A1" s="8" t="s">
        <v>46</v>
      </c>
      <c r="B1" s="9" t="s">
        <v>47</v>
      </c>
      <c r="C1" s="3"/>
      <c r="D1" s="22"/>
      <c r="E1" s="22"/>
      <c r="F1" s="22"/>
    </row>
    <row r="2" spans="1:6" ht="30" customHeight="1" x14ac:dyDescent="0.3">
      <c r="A2" s="3" t="s">
        <v>36</v>
      </c>
      <c r="B2" s="3" t="s">
        <v>3</v>
      </c>
      <c r="C2" s="3" t="s">
        <v>37</v>
      </c>
      <c r="D2" s="22" t="s">
        <v>4</v>
      </c>
      <c r="E2" s="22" t="s">
        <v>38</v>
      </c>
      <c r="F2" s="22" t="s">
        <v>5</v>
      </c>
    </row>
    <row r="3" spans="1:6" ht="15" x14ac:dyDescent="0.25">
      <c r="A3" s="3">
        <v>1</v>
      </c>
      <c r="B3" s="3">
        <v>2</v>
      </c>
      <c r="C3" s="3">
        <v>3</v>
      </c>
      <c r="D3" s="22">
        <v>4</v>
      </c>
      <c r="E3" s="22">
        <v>5</v>
      </c>
      <c r="F3" s="22" t="s">
        <v>6</v>
      </c>
    </row>
    <row r="5" spans="1:6" ht="43.2" customHeight="1" x14ac:dyDescent="0.3">
      <c r="A5" s="4" t="s">
        <v>48</v>
      </c>
      <c r="B5" s="7" t="s">
        <v>49</v>
      </c>
      <c r="C5" s="10" t="s">
        <v>15</v>
      </c>
      <c r="D5" s="23">
        <v>312</v>
      </c>
      <c r="E5" s="23">
        <v>0</v>
      </c>
      <c r="F5" s="23">
        <f>D5*E5</f>
        <v>0</v>
      </c>
    </row>
    <row r="7" spans="1:6" ht="60.75" customHeight="1" x14ac:dyDescent="0.3">
      <c r="A7" s="4" t="s">
        <v>50</v>
      </c>
      <c r="B7" s="7" t="s">
        <v>92</v>
      </c>
    </row>
    <row r="8" spans="1:6" s="2" customFormat="1" ht="15" x14ac:dyDescent="0.25">
      <c r="A8" s="4"/>
      <c r="B8" s="7"/>
      <c r="C8" s="10"/>
      <c r="D8" s="23"/>
      <c r="E8" s="23"/>
      <c r="F8" s="23"/>
    </row>
    <row r="9" spans="1:6" s="2" customFormat="1" ht="15" x14ac:dyDescent="0.25">
      <c r="A9" s="4" t="s">
        <v>1</v>
      </c>
      <c r="B9" s="7" t="s">
        <v>52</v>
      </c>
      <c r="C9" s="10" t="s">
        <v>23</v>
      </c>
      <c r="D9" s="23">
        <v>6.4</v>
      </c>
      <c r="E9" s="23">
        <v>0</v>
      </c>
      <c r="F9" s="23">
        <f>D9*E9</f>
        <v>0</v>
      </c>
    </row>
    <row r="10" spans="1:6" s="2" customFormat="1" ht="15" x14ac:dyDescent="0.25">
      <c r="A10" s="4" t="s">
        <v>1</v>
      </c>
      <c r="B10" s="7" t="s">
        <v>53</v>
      </c>
      <c r="C10" s="10" t="s">
        <v>54</v>
      </c>
      <c r="D10" s="23">
        <v>126</v>
      </c>
      <c r="E10" s="23">
        <v>0</v>
      </c>
      <c r="F10" s="23">
        <f>D10*E10</f>
        <v>0</v>
      </c>
    </row>
    <row r="12" spans="1:6" ht="105.75" customHeight="1" x14ac:dyDescent="0.3">
      <c r="A12" s="4" t="s">
        <v>51</v>
      </c>
      <c r="B12" s="7" t="s">
        <v>94</v>
      </c>
      <c r="C12" s="10" t="s">
        <v>18</v>
      </c>
      <c r="D12" s="23">
        <v>14.4</v>
      </c>
      <c r="E12" s="23">
        <v>0</v>
      </c>
      <c r="F12" s="23">
        <f>D12*E12</f>
        <v>0</v>
      </c>
    </row>
    <row r="14" spans="1:6" ht="60" customHeight="1" x14ac:dyDescent="0.3">
      <c r="A14" s="4" t="s">
        <v>56</v>
      </c>
      <c r="B14" s="7" t="s">
        <v>57</v>
      </c>
    </row>
    <row r="16" spans="1:6" ht="15" x14ac:dyDescent="0.25">
      <c r="A16" s="4" t="s">
        <v>1</v>
      </c>
      <c r="B16" s="7" t="s">
        <v>52</v>
      </c>
      <c r="C16" s="10" t="s">
        <v>23</v>
      </c>
      <c r="D16" s="23">
        <v>5.6</v>
      </c>
      <c r="E16" s="23">
        <v>0</v>
      </c>
      <c r="F16" s="23">
        <f>D16*E16</f>
        <v>0</v>
      </c>
    </row>
    <row r="17" spans="1:6" ht="15" x14ac:dyDescent="0.25">
      <c r="A17" s="4" t="s">
        <v>1</v>
      </c>
      <c r="B17" s="7" t="s">
        <v>53</v>
      </c>
      <c r="C17" s="10" t="s">
        <v>54</v>
      </c>
      <c r="D17" s="23">
        <v>76</v>
      </c>
      <c r="E17" s="23">
        <v>0</v>
      </c>
      <c r="F17" s="23">
        <f>D17*E17</f>
        <v>0</v>
      </c>
    </row>
    <row r="18" spans="1:6" ht="15" x14ac:dyDescent="0.25">
      <c r="A18" s="4" t="s">
        <v>1</v>
      </c>
      <c r="B18" s="7" t="s">
        <v>55</v>
      </c>
      <c r="C18" s="10" t="s">
        <v>18</v>
      </c>
      <c r="D18" s="23">
        <v>25.6</v>
      </c>
      <c r="E18" s="23">
        <v>0</v>
      </c>
      <c r="F18" s="23">
        <f>D18*E18</f>
        <v>0</v>
      </c>
    </row>
    <row r="20" spans="1:6" ht="56.4" customHeight="1" x14ac:dyDescent="0.3">
      <c r="A20" s="4" t="s">
        <v>58</v>
      </c>
      <c r="B20" s="7" t="s">
        <v>59</v>
      </c>
    </row>
    <row r="22" spans="1:6" ht="15" x14ac:dyDescent="0.25">
      <c r="A22" s="4" t="s">
        <v>1</v>
      </c>
      <c r="B22" s="7" t="s">
        <v>52</v>
      </c>
      <c r="C22" s="10" t="s">
        <v>23</v>
      </c>
      <c r="D22" s="23">
        <v>7.8</v>
      </c>
      <c r="E22" s="23">
        <v>0</v>
      </c>
      <c r="F22" s="23">
        <f>D22*E22</f>
        <v>0</v>
      </c>
    </row>
    <row r="23" spans="1:6" ht="15" x14ac:dyDescent="0.25">
      <c r="A23" s="10" t="s">
        <v>1</v>
      </c>
      <c r="B23" s="6" t="s">
        <v>53</v>
      </c>
      <c r="C23" s="10" t="s">
        <v>54</v>
      </c>
      <c r="D23" s="23">
        <v>512</v>
      </c>
      <c r="E23" s="23">
        <v>0</v>
      </c>
      <c r="F23" s="23">
        <f>D23*E23</f>
        <v>0</v>
      </c>
    </row>
    <row r="24" spans="1:6" ht="15" x14ac:dyDescent="0.25">
      <c r="A24" s="4" t="s">
        <v>1</v>
      </c>
      <c r="B24" s="7" t="s">
        <v>55</v>
      </c>
      <c r="C24" s="10" t="s">
        <v>18</v>
      </c>
      <c r="D24" s="23">
        <v>5.5</v>
      </c>
      <c r="E24" s="23">
        <v>0</v>
      </c>
      <c r="F24" s="23">
        <f>D24*E24</f>
        <v>0</v>
      </c>
    </row>
    <row r="26" spans="1:6" ht="57" customHeight="1" x14ac:dyDescent="0.3">
      <c r="A26" s="4" t="s">
        <v>60</v>
      </c>
      <c r="B26" s="7" t="s">
        <v>116</v>
      </c>
    </row>
    <row r="27" spans="1:6" s="2" customFormat="1" ht="31.95" customHeight="1" x14ac:dyDescent="0.3">
      <c r="A27" s="3" t="s">
        <v>36</v>
      </c>
      <c r="B27" s="3" t="s">
        <v>3</v>
      </c>
      <c r="C27" s="3" t="s">
        <v>37</v>
      </c>
      <c r="D27" s="22" t="s">
        <v>4</v>
      </c>
      <c r="E27" s="22" t="s">
        <v>38</v>
      </c>
      <c r="F27" s="22" t="s">
        <v>5</v>
      </c>
    </row>
    <row r="28" spans="1:6" s="2" customFormat="1" ht="13.95" customHeight="1" x14ac:dyDescent="0.25">
      <c r="A28" s="3">
        <v>1</v>
      </c>
      <c r="B28" s="3">
        <v>2</v>
      </c>
      <c r="C28" s="3">
        <v>3</v>
      </c>
      <c r="D28" s="22">
        <v>4</v>
      </c>
      <c r="E28" s="22">
        <v>5</v>
      </c>
      <c r="F28" s="22" t="s">
        <v>6</v>
      </c>
    </row>
    <row r="29" spans="1:6" s="2" customFormat="1" ht="15" x14ac:dyDescent="0.25">
      <c r="A29" s="4"/>
      <c r="B29" s="7"/>
      <c r="C29" s="10"/>
      <c r="D29" s="23"/>
      <c r="E29" s="23"/>
      <c r="F29" s="23"/>
    </row>
    <row r="30" spans="1:6" s="2" customFormat="1" ht="15" x14ac:dyDescent="0.25">
      <c r="A30" s="4" t="s">
        <v>1</v>
      </c>
      <c r="B30" s="7" t="s">
        <v>114</v>
      </c>
      <c r="C30" s="10" t="s">
        <v>15</v>
      </c>
      <c r="D30" s="23">
        <v>6</v>
      </c>
      <c r="E30" s="23">
        <v>0</v>
      </c>
      <c r="F30" s="23">
        <f>D30*E30</f>
        <v>0</v>
      </c>
    </row>
    <row r="31" spans="1:6" s="2" customFormat="1" ht="15" x14ac:dyDescent="0.25">
      <c r="A31" s="4" t="s">
        <v>1</v>
      </c>
      <c r="B31" s="7" t="s">
        <v>115</v>
      </c>
      <c r="C31" s="10" t="s">
        <v>15</v>
      </c>
      <c r="D31" s="23">
        <v>13</v>
      </c>
      <c r="E31" s="23">
        <v>0</v>
      </c>
      <c r="F31" s="23">
        <f>D31*E31</f>
        <v>0</v>
      </c>
    </row>
    <row r="32" spans="1:6" s="2" customFormat="1" ht="15" x14ac:dyDescent="0.25">
      <c r="A32" s="4"/>
      <c r="B32" s="7"/>
      <c r="C32" s="10"/>
      <c r="D32" s="23"/>
      <c r="E32" s="23"/>
      <c r="F32" s="23"/>
    </row>
    <row r="33" spans="1:6" s="2" customFormat="1" ht="57" customHeight="1" x14ac:dyDescent="0.3">
      <c r="A33" s="4" t="s">
        <v>103</v>
      </c>
      <c r="B33" s="7" t="s">
        <v>104</v>
      </c>
      <c r="C33" s="10" t="s">
        <v>95</v>
      </c>
      <c r="D33" s="23">
        <v>78</v>
      </c>
      <c r="E33" s="23">
        <v>0</v>
      </c>
      <c r="F33" s="23">
        <f>D33*E33</f>
        <v>0</v>
      </c>
    </row>
    <row r="34" spans="1:6" s="2" customFormat="1" ht="15" x14ac:dyDescent="0.25">
      <c r="A34" s="4"/>
      <c r="B34" s="7"/>
      <c r="C34" s="10"/>
      <c r="D34" s="23"/>
      <c r="E34" s="23"/>
      <c r="F34" s="23"/>
    </row>
    <row r="35" spans="1:6" s="2" customFormat="1" ht="74.400000000000006" customHeight="1" x14ac:dyDescent="0.3">
      <c r="A35" s="4" t="s">
        <v>105</v>
      </c>
      <c r="B35" s="7" t="s">
        <v>106</v>
      </c>
      <c r="C35" s="10" t="s">
        <v>23</v>
      </c>
      <c r="D35" s="23">
        <v>0.5</v>
      </c>
      <c r="E35" s="23">
        <v>0</v>
      </c>
      <c r="F35" s="23">
        <f>D35*E35</f>
        <v>0</v>
      </c>
    </row>
    <row r="36" spans="1:6" s="2" customFormat="1" ht="15" x14ac:dyDescent="0.25">
      <c r="A36" s="4"/>
      <c r="B36" s="7"/>
      <c r="C36" s="10"/>
      <c r="D36" s="23"/>
      <c r="E36" s="23"/>
      <c r="F36" s="23"/>
    </row>
    <row r="37" spans="1:6" s="2" customFormat="1" ht="92.25" customHeight="1" x14ac:dyDescent="0.3">
      <c r="A37" s="4" t="s">
        <v>107</v>
      </c>
      <c r="B37" s="7" t="s">
        <v>108</v>
      </c>
      <c r="C37" s="10" t="s">
        <v>69</v>
      </c>
      <c r="D37" s="23">
        <v>1</v>
      </c>
      <c r="E37" s="23">
        <v>0</v>
      </c>
      <c r="F37" s="23">
        <f>D37*E37</f>
        <v>0</v>
      </c>
    </row>
    <row r="38" spans="1:6" s="2" customFormat="1" ht="15" x14ac:dyDescent="0.25">
      <c r="A38" s="4"/>
      <c r="B38" s="7"/>
      <c r="C38" s="10"/>
      <c r="D38" s="23"/>
      <c r="E38" s="23"/>
      <c r="F38" s="23"/>
    </row>
    <row r="39" spans="1:6" s="2" customFormat="1" ht="56.4" customHeight="1" x14ac:dyDescent="0.3">
      <c r="A39" s="4" t="s">
        <v>109</v>
      </c>
      <c r="B39" s="7" t="s">
        <v>110</v>
      </c>
      <c r="C39" s="10" t="s">
        <v>69</v>
      </c>
      <c r="D39" s="23">
        <v>1</v>
      </c>
      <c r="E39" s="23">
        <v>0</v>
      </c>
      <c r="F39" s="23">
        <f>D39*E39</f>
        <v>0</v>
      </c>
    </row>
    <row r="40" spans="1:6" s="2" customFormat="1" ht="15" x14ac:dyDescent="0.25">
      <c r="A40" s="4"/>
      <c r="B40" s="7"/>
      <c r="C40" s="10"/>
      <c r="D40" s="23"/>
      <c r="E40" s="23"/>
      <c r="F40" s="23"/>
    </row>
    <row r="41" spans="1:6" s="2" customFormat="1" ht="57.6" x14ac:dyDescent="0.3">
      <c r="A41" s="4" t="s">
        <v>111</v>
      </c>
      <c r="B41" s="7" t="s">
        <v>128</v>
      </c>
      <c r="C41" s="10"/>
      <c r="D41" s="23"/>
      <c r="E41" s="23"/>
      <c r="F41" s="23"/>
    </row>
    <row r="42" spans="1:6" s="2" customFormat="1" ht="15" x14ac:dyDescent="0.25">
      <c r="A42" s="4"/>
      <c r="B42" s="7"/>
      <c r="C42" s="10"/>
      <c r="D42" s="23"/>
      <c r="E42" s="23"/>
      <c r="F42" s="23"/>
    </row>
    <row r="43" spans="1:6" s="2" customFormat="1" ht="15" x14ac:dyDescent="0.25">
      <c r="A43" s="4" t="s">
        <v>1</v>
      </c>
      <c r="B43" s="7" t="s">
        <v>52</v>
      </c>
      <c r="C43" s="10" t="s">
        <v>23</v>
      </c>
      <c r="D43" s="23">
        <v>11.2</v>
      </c>
      <c r="E43" s="23">
        <v>0</v>
      </c>
      <c r="F43" s="23">
        <f>D43*E43</f>
        <v>0</v>
      </c>
    </row>
    <row r="44" spans="1:6" s="2" customFormat="1" ht="15" x14ac:dyDescent="0.25">
      <c r="A44" s="4" t="s">
        <v>1</v>
      </c>
      <c r="B44" s="7" t="s">
        <v>55</v>
      </c>
      <c r="C44" s="10" t="s">
        <v>18</v>
      </c>
      <c r="D44" s="23">
        <v>64</v>
      </c>
      <c r="E44" s="23">
        <v>0</v>
      </c>
      <c r="F44" s="23">
        <f>D44*E44</f>
        <v>0</v>
      </c>
    </row>
    <row r="45" spans="1:6" s="2" customFormat="1" ht="15" x14ac:dyDescent="0.25">
      <c r="A45" s="4" t="s">
        <v>1</v>
      </c>
      <c r="B45" s="7" t="s">
        <v>112</v>
      </c>
      <c r="C45" s="10" t="s">
        <v>54</v>
      </c>
      <c r="D45" s="23">
        <v>212</v>
      </c>
      <c r="E45" s="23">
        <v>0</v>
      </c>
      <c r="F45" s="23">
        <f>D45*E45</f>
        <v>0</v>
      </c>
    </row>
    <row r="46" spans="1:6" s="2" customFormat="1" x14ac:dyDescent="0.3">
      <c r="A46" s="4" t="s">
        <v>1</v>
      </c>
      <c r="B46" s="7" t="s">
        <v>113</v>
      </c>
      <c r="C46" s="10" t="s">
        <v>69</v>
      </c>
      <c r="D46" s="23">
        <v>2</v>
      </c>
      <c r="E46" s="23">
        <v>0</v>
      </c>
      <c r="F46" s="23">
        <f>D46*E46</f>
        <v>0</v>
      </c>
    </row>
    <row r="47" spans="1:6" s="2" customFormat="1" ht="15" customHeight="1" x14ac:dyDescent="0.25">
      <c r="A47" s="4"/>
      <c r="B47" s="7"/>
      <c r="C47" s="10"/>
      <c r="D47" s="23"/>
      <c r="E47" s="23"/>
      <c r="F47" s="23"/>
    </row>
    <row r="48" spans="1:6" ht="15" x14ac:dyDescent="0.25">
      <c r="B48" s="52" t="s">
        <v>61</v>
      </c>
      <c r="C48" s="52"/>
      <c r="D48" s="52"/>
      <c r="E48" s="52"/>
      <c r="F48" s="36">
        <f>SUM(F5:F46)</f>
        <v>0</v>
      </c>
    </row>
  </sheetData>
  <mergeCells count="1">
    <mergeCell ref="B48:E48"/>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zoomScale="130" zoomScaleNormal="130" workbookViewId="0">
      <selection activeCell="E6" sqref="E6"/>
    </sheetView>
  </sheetViews>
  <sheetFormatPr defaultRowHeight="14.4" x14ac:dyDescent="0.3"/>
  <cols>
    <col min="1" max="1" width="8" style="10" customWidth="1"/>
    <col min="2" max="2" width="44.6640625" style="7" customWidth="1"/>
    <col min="3" max="3" width="7.33203125" style="10" customWidth="1"/>
    <col min="4" max="4" width="9.6640625" style="21" customWidth="1"/>
    <col min="5" max="5" width="9.33203125" style="21" customWidth="1"/>
    <col min="6" max="6" width="10.6640625" style="21" customWidth="1"/>
  </cols>
  <sheetData>
    <row r="1" spans="1:6" ht="15" x14ac:dyDescent="0.25">
      <c r="A1" s="8" t="s">
        <v>62</v>
      </c>
      <c r="B1" s="9" t="s">
        <v>63</v>
      </c>
      <c r="C1" s="3"/>
      <c r="D1" s="19"/>
      <c r="E1" s="19"/>
      <c r="F1" s="19"/>
    </row>
    <row r="2" spans="1:6" ht="31.2" customHeight="1" x14ac:dyDescent="0.3">
      <c r="A2" s="3" t="s">
        <v>36</v>
      </c>
      <c r="B2" s="3" t="s">
        <v>3</v>
      </c>
      <c r="C2" s="3" t="s">
        <v>37</v>
      </c>
      <c r="D2" s="19" t="s">
        <v>4</v>
      </c>
      <c r="E2" s="19" t="s">
        <v>38</v>
      </c>
      <c r="F2" s="19" t="s">
        <v>5</v>
      </c>
    </row>
    <row r="3" spans="1:6" ht="15" x14ac:dyDescent="0.25">
      <c r="A3" s="3">
        <v>1</v>
      </c>
      <c r="B3" s="3">
        <v>2</v>
      </c>
      <c r="C3" s="3">
        <v>3</v>
      </c>
      <c r="D3" s="19">
        <v>4</v>
      </c>
      <c r="E3" s="19">
        <v>5</v>
      </c>
      <c r="F3" s="19" t="s">
        <v>6</v>
      </c>
    </row>
    <row r="5" spans="1:6" ht="134.25" customHeight="1" x14ac:dyDescent="0.3">
      <c r="A5" s="4" t="s">
        <v>64</v>
      </c>
      <c r="B5" s="7" t="s">
        <v>97</v>
      </c>
      <c r="C5" s="10" t="s">
        <v>18</v>
      </c>
      <c r="D5" s="24">
        <v>2450</v>
      </c>
      <c r="E5" s="21">
        <v>0</v>
      </c>
      <c r="F5" s="21">
        <f>D5*E5</f>
        <v>0</v>
      </c>
    </row>
    <row r="7" spans="1:6" ht="15" x14ac:dyDescent="0.25">
      <c r="B7" s="59" t="s">
        <v>80</v>
      </c>
      <c r="C7" s="60"/>
      <c r="D7" s="60"/>
      <c r="E7" s="61"/>
      <c r="F7" s="34">
        <f>SUM(F5)</f>
        <v>0</v>
      </c>
    </row>
  </sheetData>
  <mergeCells count="1">
    <mergeCell ref="B7:E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topLeftCell="A14" zoomScale="130" zoomScaleNormal="130" workbookViewId="0">
      <selection activeCell="E22" sqref="E22"/>
    </sheetView>
  </sheetViews>
  <sheetFormatPr defaultRowHeight="14.4" x14ac:dyDescent="0.3"/>
  <cols>
    <col min="1" max="1" width="9.88671875" style="4" customWidth="1"/>
    <col min="2" max="2" width="43.109375" style="7" customWidth="1"/>
    <col min="3" max="3" width="7.44140625" style="10" customWidth="1"/>
    <col min="4" max="4" width="8.6640625" style="21" customWidth="1"/>
    <col min="5" max="5" width="9.88671875" style="21" customWidth="1"/>
    <col min="6" max="6" width="11.33203125" style="21" customWidth="1"/>
    <col min="7" max="7" width="14.88671875" customWidth="1"/>
  </cols>
  <sheetData>
    <row r="1" spans="1:6" ht="15.6" customHeight="1" x14ac:dyDescent="0.25">
      <c r="A1" s="8" t="s">
        <v>65</v>
      </c>
      <c r="B1" s="9" t="s">
        <v>67</v>
      </c>
      <c r="C1" s="3"/>
      <c r="D1" s="19"/>
      <c r="E1" s="19"/>
      <c r="F1" s="19"/>
    </row>
    <row r="2" spans="1:6" ht="30.6" customHeight="1" x14ac:dyDescent="0.3">
      <c r="A2" s="3" t="s">
        <v>36</v>
      </c>
      <c r="B2" s="3" t="s">
        <v>3</v>
      </c>
      <c r="C2" s="3" t="s">
        <v>37</v>
      </c>
      <c r="D2" s="19" t="s">
        <v>4</v>
      </c>
      <c r="E2" s="19" t="s">
        <v>38</v>
      </c>
      <c r="F2" s="19" t="s">
        <v>5</v>
      </c>
    </row>
    <row r="3" spans="1:6" ht="15" x14ac:dyDescent="0.25">
      <c r="A3" s="3">
        <v>1</v>
      </c>
      <c r="B3" s="3">
        <v>2</v>
      </c>
      <c r="C3" s="3">
        <v>3</v>
      </c>
      <c r="D3" s="19">
        <v>4</v>
      </c>
      <c r="E3" s="19">
        <v>5</v>
      </c>
      <c r="F3" s="19" t="s">
        <v>6</v>
      </c>
    </row>
    <row r="5" spans="1:6" ht="105.75" customHeight="1" x14ac:dyDescent="0.3">
      <c r="A5" s="4" t="s">
        <v>66</v>
      </c>
      <c r="B5" s="7" t="s">
        <v>118</v>
      </c>
    </row>
    <row r="7" spans="1:6" ht="28.8" x14ac:dyDescent="0.3">
      <c r="A7" s="4" t="s">
        <v>1</v>
      </c>
      <c r="B7" s="7" t="s">
        <v>68</v>
      </c>
      <c r="C7" s="10" t="s">
        <v>69</v>
      </c>
      <c r="D7" s="21">
        <v>36</v>
      </c>
      <c r="E7" s="21">
        <v>0</v>
      </c>
      <c r="F7" s="21">
        <f>D7*E7</f>
        <v>0</v>
      </c>
    </row>
    <row r="8" spans="1:6" ht="28.8" x14ac:dyDescent="0.3">
      <c r="A8" s="4" t="s">
        <v>1</v>
      </c>
      <c r="B8" s="7" t="s">
        <v>70</v>
      </c>
      <c r="C8" s="10" t="s">
        <v>69</v>
      </c>
      <c r="D8" s="21">
        <v>5</v>
      </c>
      <c r="E8" s="21">
        <v>0</v>
      </c>
      <c r="F8" s="21">
        <f>D8*E8</f>
        <v>0</v>
      </c>
    </row>
    <row r="9" spans="1:6" ht="28.8" x14ac:dyDescent="0.3">
      <c r="A9" s="4" t="s">
        <v>1</v>
      </c>
      <c r="B9" s="7" t="s">
        <v>71</v>
      </c>
      <c r="C9" s="10" t="s">
        <v>69</v>
      </c>
      <c r="D9" s="21">
        <v>3</v>
      </c>
      <c r="E9" s="21">
        <v>0</v>
      </c>
      <c r="F9" s="21">
        <f>D9*E9</f>
        <v>0</v>
      </c>
    </row>
    <row r="10" spans="1:6" ht="28.8" x14ac:dyDescent="0.3">
      <c r="A10" s="4" t="s">
        <v>1</v>
      </c>
      <c r="B10" s="7" t="s">
        <v>72</v>
      </c>
      <c r="C10" s="10" t="s">
        <v>69</v>
      </c>
      <c r="D10" s="21">
        <v>1</v>
      </c>
      <c r="E10" s="21">
        <v>0</v>
      </c>
      <c r="F10" s="21">
        <f>D10*E10</f>
        <v>0</v>
      </c>
    </row>
    <row r="11" spans="1:6" ht="15" x14ac:dyDescent="0.25">
      <c r="A11" s="4" t="s">
        <v>1</v>
      </c>
      <c r="B11" s="7" t="s">
        <v>73</v>
      </c>
      <c r="C11" s="10" t="s">
        <v>69</v>
      </c>
      <c r="D11" s="21">
        <v>1</v>
      </c>
      <c r="E11" s="21">
        <v>0</v>
      </c>
      <c r="F11" s="21">
        <f>E11</f>
        <v>0</v>
      </c>
    </row>
    <row r="13" spans="1:6" ht="103.95" customHeight="1" x14ac:dyDescent="0.3">
      <c r="A13" s="4" t="s">
        <v>74</v>
      </c>
      <c r="B13" s="7" t="s">
        <v>75</v>
      </c>
    </row>
    <row r="15" spans="1:6" ht="15" x14ac:dyDescent="0.25">
      <c r="A15" s="4" t="s">
        <v>1</v>
      </c>
      <c r="B15" s="7" t="s">
        <v>76</v>
      </c>
      <c r="C15" s="10" t="s">
        <v>69</v>
      </c>
      <c r="D15" s="21">
        <v>1</v>
      </c>
      <c r="E15" s="21">
        <v>0</v>
      </c>
      <c r="F15" s="21">
        <f>D15*E15</f>
        <v>0</v>
      </c>
    </row>
    <row r="16" spans="1:6" ht="15" x14ac:dyDescent="0.25">
      <c r="A16" s="4" t="s">
        <v>1</v>
      </c>
      <c r="B16" s="7" t="s">
        <v>77</v>
      </c>
      <c r="C16" s="10" t="s">
        <v>69</v>
      </c>
      <c r="D16" s="21">
        <v>2</v>
      </c>
      <c r="E16" s="21">
        <v>0</v>
      </c>
      <c r="F16" s="21">
        <f>D16*E16</f>
        <v>0</v>
      </c>
    </row>
    <row r="17" spans="1:6" ht="15" x14ac:dyDescent="0.25">
      <c r="A17" s="4" t="s">
        <v>1</v>
      </c>
      <c r="B17" s="7" t="s">
        <v>78</v>
      </c>
      <c r="C17" s="10" t="s">
        <v>69</v>
      </c>
      <c r="D17" s="21">
        <v>1</v>
      </c>
      <c r="E17" s="21">
        <v>0</v>
      </c>
      <c r="F17" s="21">
        <f>D17*E17</f>
        <v>0</v>
      </c>
    </row>
    <row r="18" spans="1:6" x14ac:dyDescent="0.3">
      <c r="A18" s="4" t="s">
        <v>1</v>
      </c>
      <c r="B18" s="7" t="s">
        <v>96</v>
      </c>
      <c r="C18" s="10" t="s">
        <v>69</v>
      </c>
      <c r="D18" s="21">
        <v>1</v>
      </c>
      <c r="E18" s="21">
        <v>0</v>
      </c>
      <c r="F18" s="21">
        <f>D18*E18</f>
        <v>0</v>
      </c>
    </row>
    <row r="19" spans="1:6" s="2" customFormat="1" ht="15" x14ac:dyDescent="0.25">
      <c r="A19" s="4" t="s">
        <v>1</v>
      </c>
      <c r="B19" s="44" t="s">
        <v>117</v>
      </c>
      <c r="C19" s="41" t="s">
        <v>69</v>
      </c>
      <c r="D19" s="42">
        <v>1</v>
      </c>
      <c r="E19" s="43">
        <v>0</v>
      </c>
      <c r="F19" s="21">
        <f>D19*E19</f>
        <v>0</v>
      </c>
    </row>
    <row r="20" spans="1:6" s="2" customFormat="1" ht="15" x14ac:dyDescent="0.25">
      <c r="A20" s="4"/>
      <c r="B20" s="44"/>
      <c r="C20" s="41"/>
      <c r="D20" s="42"/>
      <c r="E20" s="43"/>
      <c r="F20" s="21"/>
    </row>
    <row r="21" spans="1:6" ht="15" x14ac:dyDescent="0.25">
      <c r="B21" s="59" t="s">
        <v>79</v>
      </c>
      <c r="C21" s="60"/>
      <c r="D21" s="60"/>
      <c r="E21" s="61"/>
      <c r="F21" s="34">
        <f>SUM(F7:F17)</f>
        <v>0</v>
      </c>
    </row>
  </sheetData>
  <mergeCells count="1">
    <mergeCell ref="B21:E2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TROŠKOVNIK RADOVA</vt:lpstr>
      <vt:lpstr>REKAPITULACIJA</vt:lpstr>
      <vt:lpstr>PRIPREMNI RADOVI </vt:lpstr>
      <vt:lpstr>ZEMLJANI RADOVI</vt:lpstr>
      <vt:lpstr>BET. I ARMBETON.RADOVI</vt:lpstr>
      <vt:lpstr>ASFALTERSKI RADOVI</vt:lpstr>
      <vt:lpstr>5.0. PROMETNA SIGNALIZACIJA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Laptop</dc:creator>
  <cp:lastModifiedBy>IvankaProjekti</cp:lastModifiedBy>
  <cp:lastPrinted>2021-04-07T05:38:28Z</cp:lastPrinted>
  <dcterms:created xsi:type="dcterms:W3CDTF">2021-03-21T08:22:10Z</dcterms:created>
  <dcterms:modified xsi:type="dcterms:W3CDTF">2021-04-07T12:37:21Z</dcterms:modified>
</cp:coreProperties>
</file>