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livoj\Downloads\"/>
    </mc:Choice>
  </mc:AlternateContent>
  <xr:revisionPtr revIDLastSave="0" documentId="8_{48E2F35B-0E83-4FA7-ACB4-F3324496FDE5}" xr6:coauthVersionLast="46" xr6:coauthVersionMax="46" xr10:uidLastSave="{00000000-0000-0000-0000-000000000000}"/>
  <bookViews>
    <workbookView xWindow="30" yWindow="630" windowWidth="20460" windowHeight="10890" activeTab="2" xr2:uid="{5D099CD5-3E68-407F-8A0C-6834A55997CB}"/>
  </bookViews>
  <sheets>
    <sheet name="TROŠKOVNIK" sheetId="1" r:id="rId1"/>
    <sheet name="List9" sheetId="14" state="hidden" r:id="rId2"/>
    <sheet name="REKAPITULACIJA" sheetId="15" r:id="rId3"/>
    <sheet name="RUŠENJA I DEMONTAŽE" sheetId="2" r:id="rId4"/>
    <sheet name="ZEMLJANI RADOVI" sheetId="3" r:id="rId5"/>
    <sheet name="BET. I ARMBET. RADOVI" sheetId="4" r:id="rId6"/>
    <sheet name="ZIDARSKI RADOVI " sheetId="5" r:id="rId7"/>
    <sheet name="STOLARSKI RADOVI" sheetId="6" r:id="rId8"/>
    <sheet name="KERAMIČARSKI RADOVI " sheetId="8" r:id="rId9"/>
    <sheet name="FASADERSKI RADOVI  " sheetId="7" r:id="rId10"/>
    <sheet name="LIČILAČKI RADOVI" sheetId="9" r:id="rId11"/>
    <sheet name="PARKETARSKI RADOVI" sheetId="10" r:id="rId12"/>
    <sheet name="SANITARIJE I UREĐAJI" sheetId="11" r:id="rId13"/>
    <sheet name="VODOINSTALATERSKI RADOVI" sheetId="16" r:id="rId14"/>
    <sheet name="ELEKTROINSTALACIJE" sheetId="12" r:id="rId15"/>
    <sheet name="CENTRALNO GRIJANJE" sheetId="1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6" l="1"/>
  <c r="F5" i="16"/>
  <c r="F17" i="13"/>
  <c r="F15" i="13"/>
  <c r="F11" i="13"/>
  <c r="F10" i="13"/>
  <c r="F9" i="13"/>
  <c r="F5" i="13"/>
  <c r="F9" i="12"/>
  <c r="F7" i="12"/>
  <c r="F5" i="12"/>
  <c r="F16" i="11"/>
  <c r="F15" i="11"/>
  <c r="F14" i="11"/>
  <c r="F13" i="11"/>
  <c r="F12" i="11"/>
  <c r="F11" i="11"/>
  <c r="F10" i="11"/>
  <c r="F9" i="11"/>
  <c r="F8" i="11"/>
  <c r="F7" i="11"/>
  <c r="F7" i="10"/>
  <c r="F5" i="10"/>
  <c r="F9" i="10" s="1"/>
  <c r="F17" i="15" s="1"/>
  <c r="F5" i="9"/>
  <c r="F7" i="9" s="1"/>
  <c r="F16" i="15" s="1"/>
  <c r="F14" i="7"/>
  <c r="F12" i="7"/>
  <c r="F10" i="7"/>
  <c r="F8" i="7"/>
  <c r="F7" i="7"/>
  <c r="F9" i="8"/>
  <c r="F7" i="8"/>
  <c r="F5" i="8"/>
  <c r="F17" i="6"/>
  <c r="F15" i="6"/>
  <c r="F13" i="6"/>
  <c r="F11" i="6"/>
  <c r="F9" i="6"/>
  <c r="F8" i="6"/>
  <c r="F7" i="6"/>
  <c r="F29" i="5"/>
  <c r="F27" i="5"/>
  <c r="F25" i="5"/>
  <c r="F19" i="5"/>
  <c r="F17" i="5"/>
  <c r="F15" i="5"/>
  <c r="F13" i="5"/>
  <c r="F11" i="5"/>
  <c r="F9" i="5"/>
  <c r="F7" i="5"/>
  <c r="F5" i="5"/>
  <c r="F24" i="4"/>
  <c r="F23" i="4"/>
  <c r="F17" i="4"/>
  <c r="F15" i="4"/>
  <c r="F13" i="4"/>
  <c r="F11" i="4"/>
  <c r="F9" i="4"/>
  <c r="F7" i="4"/>
  <c r="F5" i="4"/>
  <c r="F25" i="3"/>
  <c r="F23" i="3"/>
  <c r="F19" i="3"/>
  <c r="F17" i="3"/>
  <c r="F15" i="3"/>
  <c r="F13" i="3"/>
  <c r="F11" i="3"/>
  <c r="F9" i="3"/>
  <c r="F7" i="3"/>
  <c r="F5" i="3"/>
  <c r="F20" i="2"/>
  <c r="F18" i="2"/>
  <c r="F16" i="2"/>
  <c r="F14" i="2"/>
  <c r="F12" i="2"/>
  <c r="F11" i="2"/>
  <c r="F7" i="2"/>
  <c r="F5" i="2"/>
  <c r="F19" i="6" l="1"/>
  <c r="F13" i="15" s="1"/>
  <c r="F26" i="4"/>
  <c r="F11" i="15" s="1"/>
  <c r="F16" i="7"/>
  <c r="F15" i="15" s="1"/>
  <c r="F19" i="13"/>
  <c r="F21" i="15" s="1"/>
  <c r="F11" i="12"/>
  <c r="F20" i="15" s="1"/>
  <c r="F9" i="16"/>
  <c r="F18" i="11"/>
  <c r="F19" i="15" s="1"/>
  <c r="F11" i="8"/>
  <c r="F14" i="15" s="1"/>
  <c r="F31" i="5"/>
  <c r="F12" i="15" s="1"/>
  <c r="F27" i="3"/>
  <c r="F10" i="15" s="1"/>
  <c r="F22" i="2"/>
  <c r="F9" i="15" s="1"/>
  <c r="F18" i="15" l="1"/>
  <c r="F23" i="15" s="1"/>
  <c r="F24" i="15" s="1"/>
  <c r="F25" i="15" s="1"/>
</calcChain>
</file>

<file path=xl/sharedStrings.xml><?xml version="1.0" encoding="utf-8"?>
<sst xmlns="http://schemas.openxmlformats.org/spreadsheetml/2006/main" count="444" uniqueCount="223">
  <si>
    <t xml:space="preserve">Investitor: </t>
  </si>
  <si>
    <t>OPĆINA JOSIPDOL</t>
  </si>
  <si>
    <t>Ogulinska 12, Josipdol</t>
  </si>
  <si>
    <t>Građevina:</t>
  </si>
  <si>
    <t>TROŠKOVNIK RADOVA</t>
  </si>
  <si>
    <t xml:space="preserve">Dom Konzalting d.o.o.  </t>
  </si>
  <si>
    <t>Milivoj Štajduhar, ing.građ.</t>
  </si>
  <si>
    <t>br.ovl.1205</t>
  </si>
  <si>
    <t>OIB 65506283455</t>
  </si>
  <si>
    <t>Stara Osnovna škola MODRUŠ</t>
  </si>
  <si>
    <t>dim. 28,20x7,80 m sa dogradnjom 2x1mm7x2,0 m</t>
  </si>
  <si>
    <t>-</t>
  </si>
  <si>
    <t>adaptacija zgrade</t>
  </si>
  <si>
    <t>U Vrbovskom, studeni, 2020.  godine</t>
  </si>
  <si>
    <t>R. br.</t>
  </si>
  <si>
    <t>Opis stavke</t>
  </si>
  <si>
    <t>Jed. Mjera</t>
  </si>
  <si>
    <t>Količina</t>
  </si>
  <si>
    <t>Jedinična cijena (bez PDV-a)</t>
  </si>
  <si>
    <t>Ukupna cijena</t>
  </si>
  <si>
    <t>6=(4*5)</t>
  </si>
  <si>
    <t>RUŠENJA I DEMONTAŽE</t>
  </si>
  <si>
    <t>1.1.</t>
  </si>
  <si>
    <t>1.0.</t>
  </si>
  <si>
    <t>Demontaža postojeće unutarnje drvene stolarije sa utovarom i odvozom na deponiju udaljenu do 5,0 km. Obračun po komadu otvora bez obzira na veličinu. Obračun po komadu</t>
  </si>
  <si>
    <t>kom</t>
  </si>
  <si>
    <t>1.2.</t>
  </si>
  <si>
    <t>Otucanje dotrajale žbuke na oštećenim zidnim površinama sa utovarom i odvozom na trajnu deponiju. Obračun po m2</t>
  </si>
  <si>
    <t>m2</t>
  </si>
  <si>
    <t>1.3.</t>
  </si>
  <si>
    <t xml:space="preserve">Demontaža starih podova prizemlja komplet do betonske podloge na jednom dijelu objekta i do dašćane obloge nad stropnim gredaa sa utovarom i odvozom na trajnu deponiju. Obračun po m2 </t>
  </si>
  <si>
    <t>podna keramika i parket</t>
  </si>
  <si>
    <t>daščani pod na gredama</t>
  </si>
  <si>
    <t>1.4.</t>
  </si>
  <si>
    <t>Demontaža svih vodovodnih i odvodni instalacija iz zidova i podova sa utovarom i odvozom na trajnu deponiju. Obračun po kompletu</t>
  </si>
  <si>
    <t>kompl</t>
  </si>
  <si>
    <t>1.5.</t>
  </si>
  <si>
    <t>Demontaža podgleda stropa od letvica i vpc žbuke komplet sa utovarom i odvozom na trajnu deponiju. Obračun po m2</t>
  </si>
  <si>
    <t>1.6.</t>
  </si>
  <si>
    <t>Čišćenje unutrašnjih prostorija od starog namještaja sanitarnih uređaja, otpadnog materijala kompet sa utovarom i odvozom na trajnu deponiju. Obračun po m2</t>
  </si>
  <si>
    <t>1.7.</t>
  </si>
  <si>
    <t>Demontaža nadvoja nad pregradnim vratima štemanjem visine 12 cm zbog povišenog estriha. Materijal od štemanja odvesti na trajni deponij udaljen do 4,0 km. Obračun po m</t>
  </si>
  <si>
    <t>m</t>
  </si>
  <si>
    <t>RUŠENJA I DEMONTAŽE UKUPNO:</t>
  </si>
  <si>
    <t>2.0.</t>
  </si>
  <si>
    <t>ZEMLJANI RADOVI</t>
  </si>
  <si>
    <t>2.1.</t>
  </si>
  <si>
    <t>Strojnoručni iskop zemljane površine u širini 0,80 m za staze okućnice i pristupnu stazu do građevine, dubine 25 cm sa utovarom i odvozom na trajnu deponiju udaljenu do 5,0 km. Stavka podrazumijeva dobavu i ugradnju kamene kaldrme u sloju debljine 15 cm te sloja pjeska 0-16 mm d=10 cm. Obračun po m2</t>
  </si>
  <si>
    <t>2.2.</t>
  </si>
  <si>
    <t>Strojni iskop u terenu B/C ktg za sabirnu jamu sa odbacivanjem iskopanog materijala u stranu do 50 m. Dimenzije sabirne jame 4,0x2,5x2,5 m. Prilikom iskopa izvodi se prošireni iskop sa svake strane po 60 cm. Uključivo zatrpavanje građevne jame nakon izvedbe sabrine jame. Obračun u sraslom stanju</t>
  </si>
  <si>
    <t>m3</t>
  </si>
  <si>
    <t>2.3.</t>
  </si>
  <si>
    <t>Ručni iskop u tlu B/C ktg za reviziona okna krovne odvodnje dim. 60/60/60 cm uključivo utovar i  odvoz na trajnu deponiju. Obračun po komadu</t>
  </si>
  <si>
    <t>2.4.</t>
  </si>
  <si>
    <t>Strojno vađenje panjeva stabala uključivo sa utovarom i  odvozom na trajnu deponiju. Debljina stabala 1x80 crni 2x40 cm. Obračun po komadu</t>
  </si>
  <si>
    <t>2.5.</t>
  </si>
  <si>
    <t>Strojni iskop humusnog materijala na pretprostoru škole u sloju debljine 10-15 cm sa utovarom i odvozom iskopanog  materijala na deponiju udaljenu do 100 m. Obračun po m2</t>
  </si>
  <si>
    <t>2.6.</t>
  </si>
  <si>
    <t>Nabava, doprema i ugradnja tampona granulacije 0-31,5 mm u sloju debljine 15-20 cm komplet sa valjanjem i zbijanjem. Obračun po m2 u zbijenom stanju</t>
  </si>
  <si>
    <t>2.7.</t>
  </si>
  <si>
    <t>Nabava, doprema i ugradnja granuliranog pjeska 4-8 mm u sloju debljine 3 cm preko tamponske podloge. Obračun po m2</t>
  </si>
  <si>
    <t>2.8.</t>
  </si>
  <si>
    <t>Strojni iskop instalacijskog rova krovne odvodnje i spoja na sabirnu jamu dim. 40/40x80 cm. Dio materijala će se odvesti na trajnu deponiju, a dio će biti za zatrpavanje. Obračun po m3 u zbijenom stanju</t>
  </si>
  <si>
    <t>2.9.</t>
  </si>
  <si>
    <t>Nabava, doprema i ugradnja pjeske granulacije 0-4 mm ispod i iznad instalacijske cijevi komplet sa zbijanjem. Obračun po m3 u sraslom stanju</t>
  </si>
  <si>
    <t>2.10.</t>
  </si>
  <si>
    <t>Nabava, doprema i ugradnja tampona granulacije 0-31,5 mm u unutrašnje podne površine demontiranih drvenih podova, komplet sa zbijanjem u sloju 15-20 cm. Obračun po m3</t>
  </si>
  <si>
    <t>ZEMLJANI RADOVI UKUPNO:</t>
  </si>
  <si>
    <t>3.0.</t>
  </si>
  <si>
    <t>BETONSKI I ARMIRANOBETONSKI RADOVI</t>
  </si>
  <si>
    <t>3.1.</t>
  </si>
  <si>
    <t>Betoniranje staza okućnice betonom kvaliteteC 25/30 u sloju debljine 15 cm sa armaturom Q 188 u jednom sloju uključivo potrebnu jednostranu oplatu te kamenu ???. Obračun po m2</t>
  </si>
  <si>
    <t>3.2.</t>
  </si>
  <si>
    <t>Betoniranje armiranobetonske podne ploče prizemlja betonom kvalitete C 25/30 uključivo mrežastu armaturu Q 188 u jednoj zoni. Debljina AB ploče 12 cm. Obračun po m3</t>
  </si>
  <si>
    <t>3.3.</t>
  </si>
  <si>
    <t>Betoniranje estriha u sloju debljine 5 cm iznad sloja termoizolacije prizemlja sa ugradnjom polipropilenskih vlakana. Obračun po m2</t>
  </si>
  <si>
    <t>3.4.</t>
  </si>
  <si>
    <t>Betoniranje vodonepropusne sabirne jame betonom kvalitete C 25/30 uključivo potrebnu oplatu i mrežastu armaturu Q 257 u dvije zone. Stavka uključuje bubreću traku na spoju podne ploče i zidova jame te uljne poklopce (2 kom), vodonepropusni beton, uključivo atest o vodonepropusnosti te spajanje na odvodni sistem fekalne vode. Dimenzije jame 4,0x2,5x2,5 m sa stijenkama debljine 25 cm i AB pločom d=15 cm. Obračun po kompletu</t>
  </si>
  <si>
    <t>3.5.</t>
  </si>
  <si>
    <t>Betoniranje kontrolnih okana fekalne odvodnje betonom kvalitete C 25/30 dim. 60x60c60 cm sa stijenkama od betona debljine 15 cm te uljnim poklopcem, uključivo pripasavanje na odvodni fekalni sustav te sva potrebna oplata i armatura Q 188. Obračun po komadu</t>
  </si>
  <si>
    <t>3.6.</t>
  </si>
  <si>
    <t>Betoniranje kontrolnih okana krovne odvodnje betonom kvalitete C 25/30 dim. 5050x50 cm komplet sa poklopcem od rebrastog čeličnog lima, sa pripasavanjem na odvodni sustav te sva potrebna oplata i armatura Q 188. Obračun po komadu</t>
  </si>
  <si>
    <t>3.7.</t>
  </si>
  <si>
    <t>Nabava, doprema i ugradnja parkovnih rubnjaka dim. 8/20 cm komplet sa slojem mršavog betona, potrebnih ručnim iskopom. Obračun po m</t>
  </si>
  <si>
    <t>3.8.</t>
  </si>
  <si>
    <t>Nabava i postava betonskih opločnika d=8 cm kompletno sa svim izrezivanjima na spojevima sa betonskim stazama. Stavka podrazumijeva fugiranje kvarcnim pijeskom 3x.Vrijednost opločnika do 100 kn sa PDV-m</t>
  </si>
  <si>
    <t>opločnici</t>
  </si>
  <si>
    <t>fugiranje kvarcnim pijeskom</t>
  </si>
  <si>
    <t>BETONSKI I ARMIRANOBETONSKI RADOVI UKUPNO:</t>
  </si>
  <si>
    <t>4.0.</t>
  </si>
  <si>
    <t>ZIDARSKI  RADOVI</t>
  </si>
  <si>
    <t>4.1.</t>
  </si>
  <si>
    <t>Žbukanje zidova na grubo i fino d=2,5 mm u vpc mortu 1:2:6 sa prethodnim nanašanjem cementnog šprica sa sanacijskom žbukom za sanaciju zidova oštećenu vlagom i solima. Obračun po m2</t>
  </si>
  <si>
    <t>4.2.</t>
  </si>
  <si>
    <t>Krpanje instalaterskih šliceva dim. 10/10 cm i 15/15 cm cementnim mortom 1:3 kompletno sa nanašanjem grunda. Obračun po m</t>
  </si>
  <si>
    <t>4.3.</t>
  </si>
  <si>
    <t>Dobava i ugradnja termoizolacije podne površine stiroporom eps 100 u sloju debljine 5,0 cm kompletno sa pvc folijom. Obračun po m2</t>
  </si>
  <si>
    <t>4.4.</t>
  </si>
  <si>
    <t>4.5.</t>
  </si>
  <si>
    <t>Dobava i ugradnja gips kartonskih vodootpornih ploča d=12,5 mm na stropnu konstrukciju prizemlja sanitarnih čvorova kompletno sa aluminijskom podkonstrukcijom. Na postojeći drveni grednik postavlja se gips kartonski strop pričvršćen na drveni grednik. Spojevi ploča se rabiciraju staklenom mrežicom i obrađuju glet masom što je uključeno u cijenu. Obračun po m2</t>
  </si>
  <si>
    <t>Dobava i ugradnja gips kartonskih vodootpornih ploča d=12,5 mm na stropnu konstrukciju prizemlja kompletno sa aluminijskom podkonstrukcijom. Na postojeći drveni grednik postavlja se gips kartonski strop pričvršćen na drveni grednik. Spojevi ploča se rabiciraju staklenom mrežicom i obrađuju glet masom što je uključeno u cijenu. Obračun po m2</t>
  </si>
  <si>
    <t>4.6.</t>
  </si>
  <si>
    <t>Gletanje zidova glet masom 2x kompletno sa brušenjem zidova. Obračun po m2</t>
  </si>
  <si>
    <t>4.7.</t>
  </si>
  <si>
    <t>Ugradnja dovratnika unutarnje stolarije bez obzira na veličinu. Obračun po komadu</t>
  </si>
  <si>
    <t>4.8.</t>
  </si>
  <si>
    <t>Zidarska obrada špaleta nakon ugrađene nove stolarije širine do 35 cm. Obračun po m</t>
  </si>
  <si>
    <t>4.9.</t>
  </si>
  <si>
    <t>Izvedba sloja hidroizolacije ploče prizemlja bitumenskom ljepenkom V3 sa premazivanjem slojem</t>
  </si>
  <si>
    <t>recitola. Preklopi ljepenke minimalno 10 cm. Obračun po m2</t>
  </si>
  <si>
    <t>4.10.</t>
  </si>
  <si>
    <t>Podziđivanje prozorskih parapeta siporeksom debljine 10-15 cm, širine 20 cm. Parapeti prozora podižu se zbog povišenja podne ploče. Obračun po m</t>
  </si>
  <si>
    <t>4.11.</t>
  </si>
  <si>
    <t>Nabava opreme i ugradnja montažnih nadvoja za pregradne i nosive zidove. Obračun po m ugrađenog nadvoja kompletno sa svim potrebnim podupiranjem</t>
  </si>
  <si>
    <t>ZIDARSKI RADOVI UKUPNO:</t>
  </si>
  <si>
    <t>5.0.</t>
  </si>
  <si>
    <t>STOLARSKI  RADOVI</t>
  </si>
  <si>
    <t>5.1.</t>
  </si>
  <si>
    <t>Nabava i doprema unutarnjih pregradnih vrata od melaminkih ploča (CPL FOLIJA) na drvenoj lameliranoj podkonstrukciji sa štokom u širini zida, uključivo završne lajsne. Obračun po komadu</t>
  </si>
  <si>
    <t>puna vrata 100/210 cm</t>
  </si>
  <si>
    <t>puna vrata  80/210 cm</t>
  </si>
  <si>
    <t xml:space="preserve">puna vrata 70/210 cm </t>
  </si>
  <si>
    <t>5.2.</t>
  </si>
  <si>
    <t>Dobava i ugradnja prozorskih klupčica od dašćanih uklada debljine 30mm, širine do 30 cm uključivo bojanje lazurnom temeljnom bojom i lak bojom u tonu kao stolarija. Obračun po m</t>
  </si>
  <si>
    <t>5.3.</t>
  </si>
  <si>
    <t>Nabava, doprema i ugradnja stropnih poteznih stepenica širine 80 cm, kompletno sa svom stolarskom obradom otvora i ugradnjom lajsni. Obračun po komadu</t>
  </si>
  <si>
    <t>5.4.</t>
  </si>
  <si>
    <t>Nabava, doprema i ugradnja OSB ploča debljine 15 mm na podgled stropne konstrukcije. Obračun po m2</t>
  </si>
  <si>
    <t>5.5.</t>
  </si>
  <si>
    <t>Nabava, doprema i ugradnja mineralne vune između drvenog grednika u sloju debljine 10 cm + 10 cm komplet sa ugradnjom parapropusne folije i parne brane. Obračun po m2</t>
  </si>
  <si>
    <t>STOLARSKI RADOVI UKUPNO:</t>
  </si>
  <si>
    <t>6.0.</t>
  </si>
  <si>
    <t>KERAMIČARSKI  RADOVI</t>
  </si>
  <si>
    <t>6.1.</t>
  </si>
  <si>
    <t>Dobava i postava podnih unutarnjih keramičkih pločica I klase po odabiru Investitora. Pločice se postavljaju u građevinsko fleksibilno vodootporno ljepilo, uključivo fugiranje spojnica fugir masom.  Prije postave keramike podnu površinu iznivelirati TERANEKSOM samonivelirajućom podnom masom proizvođača Samoborka ili sl. Vrijednost pločica do 100 kn. Obračun po m2</t>
  </si>
  <si>
    <t>6.2.</t>
  </si>
  <si>
    <t>Dobava i postava zidnih keramičkih pločica I klase po odabiru Investitora. Pločice se postavljaju u građevinsko fleksibilno vodootporno ljepilo, uključivo fugiranje spojnica fugir masom. Vrijednost pločica do 100 kn. Obračun po m2</t>
  </si>
  <si>
    <t>6.3.</t>
  </si>
  <si>
    <t>Dobava i postavka sokla od keramičkih vanjskih pločica I klase visine 10 cm po odabiru Investitora. Pločice se postavljaju u građevinsko fleksibilno vodootporno ljepilo, uključivo fugiranje spojnica fugir masom. Obračun po m</t>
  </si>
  <si>
    <t>KERAMIČARSKI RADOVI UKUPNO:</t>
  </si>
  <si>
    <t>7.0.</t>
  </si>
  <si>
    <t>FASADERSKI  RADOVI</t>
  </si>
  <si>
    <t>7.1.</t>
  </si>
  <si>
    <t>Izrada DEMIT fasade od Eps i Xps stiropora u sloju debljine 12 cm komplet sa svim pričvršćenjem na nosivu zidanu konstrukciju. Ploče se lijepe specijalnim ljepilom i učvršćuju tiplama za učvršćenje. U stavku uključene početne i završne kutne aluminijske lajsne. Svi spojevi se rabiciraju mrežicom i ljepilom. Obračun po m2</t>
  </si>
  <si>
    <t xml:space="preserve">fasada 12 cm </t>
  </si>
  <si>
    <t xml:space="preserve">sokl 8 cm </t>
  </si>
  <si>
    <t>7.2.</t>
  </si>
  <si>
    <t>Izrada završnog silikatnog zaribanog sloja fasade u sloju debljine 3,0 mm komplet sa prethodnim premazivanjem univerzalnog grunda. Obračun po m2</t>
  </si>
  <si>
    <t>7.3.</t>
  </si>
  <si>
    <t>Izvedba sloja kulirplasta d=1,5 mm u tonu po odabiru Investitora, uključivo prethodno nanašanje grunda. Obračun po m2</t>
  </si>
  <si>
    <t>7.4.</t>
  </si>
  <si>
    <t>Doprema i ugradnja fasadne cijevne skele komplet sa svim prikrutama i zaštitama. Obračun po m2</t>
  </si>
  <si>
    <t>FASADERSKI RADOVI UKUPNO:</t>
  </si>
  <si>
    <t>8.0.</t>
  </si>
  <si>
    <t>LIČILAČKI RADOVI</t>
  </si>
  <si>
    <t>8.1.</t>
  </si>
  <si>
    <t>Krečenje zidnih i stropnih površina poludisperzivnom bojom 2x sa prethodnim nanašanjem sloja impregnacije. Obračun po m2</t>
  </si>
  <si>
    <t>LIČILAČKI RADOVI UKUPNO:</t>
  </si>
  <si>
    <t>9.0.</t>
  </si>
  <si>
    <t>PARKETARSKI RADOVI</t>
  </si>
  <si>
    <t>9..1.</t>
  </si>
  <si>
    <t>Dobava i ugradnja troslojnog lakiranog parketa debljine 15 mm, ljepljenjem na estrih, komplet sa svim spojnim i pričvrsnim materijalom. Obračun po m2</t>
  </si>
  <si>
    <t>9.2.</t>
  </si>
  <si>
    <t>Nabava, doprema hrastovih kutnih lajsni dim. 22/50 mm komplet sve sa spojnim i pričvrsnim materijalom, obojane i lakirane u tonu kao  parket. Obračun po m</t>
  </si>
  <si>
    <t>PARKETARSKI RADOVI UKUPNO:</t>
  </si>
  <si>
    <t>10.0.</t>
  </si>
  <si>
    <t>10.1.</t>
  </si>
  <si>
    <t>SANITARIJE I UREĐAJI</t>
  </si>
  <si>
    <t>Dobava i postava sanitarnih uređaja komplet sa spojnim i pričvrsnim materijalom</t>
  </si>
  <si>
    <t>zahodska školjka</t>
  </si>
  <si>
    <t>NM vodokotlić</t>
  </si>
  <si>
    <t>umivaonik 60/40 cm</t>
  </si>
  <si>
    <t>pisoar</t>
  </si>
  <si>
    <t>pokretna slavin T+H</t>
  </si>
  <si>
    <t>bojler 80l</t>
  </si>
  <si>
    <t>zidna ogledala</t>
  </si>
  <si>
    <t>držač papira krom</t>
  </si>
  <si>
    <t>držač rolo papira krom</t>
  </si>
  <si>
    <t>držač sapuna</t>
  </si>
  <si>
    <t>SANITARIJE I UREĐAJI UKUPNO:</t>
  </si>
  <si>
    <t>11.0.</t>
  </si>
  <si>
    <t>ELEKTROINSTALACIJE</t>
  </si>
  <si>
    <t>11.1.</t>
  </si>
  <si>
    <t>11.2.</t>
  </si>
  <si>
    <t>Nabava, doprema i ugradnja rasvjetnih tijela FLO armatura 4x40w kompletno sa svim spojnim i pričvrsnim materijalom. Rasvjetna tijela ugrađuju se u spušteni strop od gips kartonskih ploča. Obračun po komadu</t>
  </si>
  <si>
    <t>11.3.</t>
  </si>
  <si>
    <t>Mjerenje otpora uzemljenja strujnih krugova, zaštita od indirektnog dodira, pada napona te izrada atesta. Obračun po kompletu</t>
  </si>
  <si>
    <t>ELEKTROINSTALACIJE UKUPNO:</t>
  </si>
  <si>
    <t>12.0.</t>
  </si>
  <si>
    <t>CENTRALNO GRIJANJE</t>
  </si>
  <si>
    <t>12.1.</t>
  </si>
  <si>
    <t>Izrada cijevne mreže centralnog grijanja od bakrenih i PEKS cijevi komplet sa svim spojnim i pričvrsnim materijalom, izolacijama, ovjesnim priborom, prigušnicama, ventilima, odračnim lončićem, ekspanzionom posudom, pumpama, sve do potpune gotovosti. Obračun po kompletu</t>
  </si>
  <si>
    <t>12.2.</t>
  </si>
  <si>
    <t>Nabava, doprema i ugradnja aluminijskih pločastih radijatora komplet sa svim spojnim i  pričvrsnim materijalom</t>
  </si>
  <si>
    <t>radijator 600x600 mm</t>
  </si>
  <si>
    <t>radijator 1200x600 mm</t>
  </si>
  <si>
    <t>radijator 1800x600 mm</t>
  </si>
  <si>
    <t>12.3.</t>
  </si>
  <si>
    <t xml:space="preserve">monoblok dizalici topline 5-12 KW </t>
  </si>
  <si>
    <t>Nabava, doprema i ugradnja elektro uređaja - dizalice topline zrak/voda sa spajanjem na cijevni sistem grijanja komplet sa svim spojnim i pričrsnim materijalom. Obračun po kompletu</t>
  </si>
  <si>
    <t>komplet</t>
  </si>
  <si>
    <t>12.4.</t>
  </si>
  <si>
    <t xml:space="preserve">Nabava, doprema i ugradnja bojlera 200 l komplet sa svim spojnim i pričvrsnim materijalom te spajanjem na sustav grijanja. Obračun po komadu </t>
  </si>
  <si>
    <t>CENTRALNO GRIJANJE UKUPNO:</t>
  </si>
  <si>
    <t>REKAPITULACIJA:</t>
  </si>
  <si>
    <t>ZIDARSKI RADOVI</t>
  </si>
  <si>
    <t>STOLARSKI RADOVI</t>
  </si>
  <si>
    <t>KERAMIČARSKI RADOVI</t>
  </si>
  <si>
    <t>FASADERSKI RADOVI</t>
  </si>
  <si>
    <t>VODOINSTALATERSKI RADOVI</t>
  </si>
  <si>
    <t>ELETROINSTALACIJE</t>
  </si>
  <si>
    <t>13.0.</t>
  </si>
  <si>
    <t xml:space="preserve">CENTRALNO GRIJANJE </t>
  </si>
  <si>
    <t>UKUPNO:</t>
  </si>
  <si>
    <t>PDV 25%:</t>
  </si>
  <si>
    <t>SVEUKUPNO:</t>
  </si>
  <si>
    <t>VODOINSTALATESKI RADOVI</t>
  </si>
  <si>
    <t>Izrada vodovodne instalacije od PPR cijevi 1/2 fi, 3/4 fi i 1 fi komplet sa svim spojnim i pričvrsnim materijalom, izvedenom tlačnom i funkcionalnom probom. Stavka podrazumijeva sve proboje, šlicanja i krpanja zidova nakon postave iste. Stavka podrazumijeva sva ispitivanja na tlak sa izdavanje atesta o ispravnosti. U prizemlju građevine izvodi se sanitarni čvor muški - ženski sa zahodskom školjkom, umivaonikom, NM vodokotlićem, pisoarom itd. Stavka podrazumijeva dovod glavnog voda od vodomjera okna do građevine sa svim probojima kroz nosive zidove i stropnu konstrukciju. Obračun po kompletu</t>
  </si>
  <si>
    <t xml:space="preserve">Izrada kanalizacije od polipropilenskih odvodnih cijevi na utični kolčak promjera 50, 110 mm komplet sa spojnim i pričvrsnim materijalom, probojima, šlicanjima, izvedenim ispitivanjem na vodonepropusnost uključivo pripasavanje na sabirnu jamu. Obračun po kompletu, a sve prema opisu iz stavke 1. ovog troškovnika. </t>
  </si>
  <si>
    <t>VODOINSTALATERSKI RADOVI UKUPNO:</t>
  </si>
  <si>
    <t>U Vrbovskom, studeni 2020.</t>
  </si>
  <si>
    <t xml:space="preserve">Ovlašteni inženjer </t>
  </si>
  <si>
    <t>Izrada elektroinstalacija jake i slabe struje kompletno sa svim razvodnim ormarima, elekrovodičima, prekidačima i utičnicama te svim izvodima za rasvjetna tjela. Stavka pordrazumijeva sav spojni i pričvrsni materijal, šlicanje i probijanje zidova i podova, sve do pune funkcionalnosti, uključivo ispitivanje i izdvavanje atesta o ispravnosti iste. Radovi se izvode od fasadnog gl.razvodnog ormara . Obračun po kompletu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</si>
</sst>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5" x14ac:knownFonts="1">
    <font>
      <sz val="11"/>
      <color theme="1"/>
      <name val="Calibri"/>
      <family val="2"/>
      <charset val="238"/>
      <scheme val="minor"/>
    </font>
    <font>
      <b/>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xf>
    <xf numFmtId="164" fontId="0" fillId="2" borderId="0" xfId="0" applyNumberFormat="1" applyFill="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2" fillId="2" borderId="3"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center"/>
    </xf>
    <xf numFmtId="164" fontId="2" fillId="2" borderId="5" xfId="0" applyNumberFormat="1" applyFont="1" applyFill="1" applyBorder="1" applyAlignment="1">
      <alignment horizontal="center"/>
    </xf>
    <xf numFmtId="164" fontId="2" fillId="2" borderId="4" xfId="0" applyNumberFormat="1" applyFont="1" applyFill="1" applyBorder="1" applyAlignment="1">
      <alignment horizontal="center"/>
    </xf>
    <xf numFmtId="0" fontId="1" fillId="2" borderId="1" xfId="0" applyFont="1" applyFill="1" applyBorder="1" applyAlignment="1">
      <alignment horizontal="center" vertical="center"/>
    </xf>
    <xf numFmtId="0" fontId="0" fillId="0" borderId="0" xfId="0" applyAlignment="1">
      <alignment wrapText="1"/>
    </xf>
    <xf numFmtId="16" fontId="0" fillId="0" borderId="0" xfId="0" applyNumberForma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xf numFmtId="0" fontId="1" fillId="0" borderId="3" xfId="0" applyFont="1" applyBorder="1" applyAlignment="1">
      <alignment vertical="center" wrapText="1"/>
    </xf>
    <xf numFmtId="0" fontId="1" fillId="0" borderId="3" xfId="0" applyFont="1" applyBorder="1" applyAlignment="1">
      <alignment wrapText="1"/>
    </xf>
    <xf numFmtId="0" fontId="0" fillId="0" borderId="3" xfId="0" applyBorder="1" applyAlignment="1">
      <alignment wrapText="1"/>
    </xf>
    <xf numFmtId="0" fontId="1" fillId="0" borderId="3" xfId="0" applyFont="1" applyBorder="1" applyAlignment="1">
      <alignment horizontal="left" vertical="center"/>
    </xf>
    <xf numFmtId="0" fontId="4" fillId="0" borderId="0" xfId="0" applyFont="1"/>
    <xf numFmtId="0" fontId="0" fillId="3" borderId="3" xfId="0" applyFill="1" applyBorder="1" applyAlignment="1">
      <alignment horizontal="center"/>
    </xf>
    <xf numFmtId="0" fontId="0" fillId="4" borderId="5" xfId="0" applyFill="1" applyBorder="1" applyAlignment="1">
      <alignment horizontal="center"/>
    </xf>
    <xf numFmtId="0" fontId="0" fillId="2" borderId="3" xfId="0" applyFill="1" applyBorder="1" applyAlignment="1">
      <alignment horizontal="center"/>
    </xf>
    <xf numFmtId="164" fontId="0" fillId="0" borderId="0" xfId="0" applyNumberFormat="1"/>
    <xf numFmtId="164" fontId="0" fillId="0" borderId="3" xfId="0" applyNumberFormat="1" applyBorder="1"/>
    <xf numFmtId="164" fontId="0" fillId="0" borderId="0" xfId="0" applyNumberFormat="1" applyBorder="1"/>
    <xf numFmtId="164" fontId="0" fillId="2" borderId="3" xfId="0" applyNumberFormat="1" applyFill="1" applyBorder="1"/>
    <xf numFmtId="164" fontId="0" fillId="4" borderId="5" xfId="0" applyNumberFormat="1" applyFill="1" applyBorder="1"/>
    <xf numFmtId="164" fontId="0" fillId="3" borderId="3" xfId="0" applyNumberFormat="1" applyFill="1" applyBorder="1"/>
    <xf numFmtId="0" fontId="1" fillId="0" borderId="0" xfId="0" applyFont="1" applyAlignment="1">
      <alignment horizontal="center"/>
    </xf>
    <xf numFmtId="0" fontId="0" fillId="0" borderId="0" xfId="0" applyAlignment="1">
      <alignment horizontal="center"/>
    </xf>
    <xf numFmtId="0" fontId="0" fillId="2" borderId="3" xfId="0" applyFill="1" applyBorder="1" applyAlignment="1">
      <alignment horizontal="right"/>
    </xf>
    <xf numFmtId="0" fontId="0" fillId="4" borderId="5" xfId="0" applyFill="1" applyBorder="1" applyAlignment="1">
      <alignment horizontal="right"/>
    </xf>
    <xf numFmtId="0" fontId="0" fillId="3" borderId="3" xfId="0" applyFill="1" applyBorder="1" applyAlignment="1">
      <alignment horizontal="right"/>
    </xf>
    <xf numFmtId="0" fontId="1" fillId="2" borderId="1" xfId="0" applyFont="1" applyFill="1" applyBorder="1" applyAlignment="1">
      <alignment horizontal="left" vertical="center" wrapText="1"/>
    </xf>
    <xf numFmtId="0" fontId="1" fillId="0" borderId="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23C9-C3D4-4C45-8AD3-4F8AE19B2D78}">
  <dimension ref="B1:I45"/>
  <sheetViews>
    <sheetView topLeftCell="A13" workbookViewId="0">
      <selection activeCell="F25" sqref="F25"/>
    </sheetView>
  </sheetViews>
  <sheetFormatPr defaultRowHeight="15" x14ac:dyDescent="0.25"/>
  <cols>
    <col min="1" max="1" width="5.140625" customWidth="1"/>
  </cols>
  <sheetData>
    <row r="1" spans="2:3" x14ac:dyDescent="0.25">
      <c r="B1" s="1" t="s">
        <v>0</v>
      </c>
      <c r="C1" t="s">
        <v>1</v>
      </c>
    </row>
    <row r="2" spans="2:3" x14ac:dyDescent="0.25">
      <c r="C2" t="s">
        <v>2</v>
      </c>
    </row>
    <row r="3" spans="2:3" x14ac:dyDescent="0.25">
      <c r="C3" t="s">
        <v>8</v>
      </c>
    </row>
    <row r="5" spans="2:3" x14ac:dyDescent="0.25">
      <c r="B5" s="1" t="s">
        <v>3</v>
      </c>
      <c r="C5" t="s">
        <v>9</v>
      </c>
    </row>
    <row r="6" spans="2:3" x14ac:dyDescent="0.25">
      <c r="C6" t="s">
        <v>10</v>
      </c>
    </row>
    <row r="7" spans="2:3" x14ac:dyDescent="0.25">
      <c r="B7" s="3" t="s">
        <v>11</v>
      </c>
      <c r="C7" t="s">
        <v>12</v>
      </c>
    </row>
    <row r="8" spans="2:3" ht="13.15" customHeight="1" x14ac:dyDescent="0.25"/>
    <row r="18" spans="2:9" x14ac:dyDescent="0.25">
      <c r="B18" s="40" t="s">
        <v>4</v>
      </c>
      <c r="C18" s="40"/>
      <c r="D18" s="40"/>
      <c r="E18" s="40"/>
      <c r="F18" s="40"/>
      <c r="G18" s="40"/>
      <c r="H18" s="40"/>
      <c r="I18" s="40"/>
    </row>
    <row r="43" spans="2:9" x14ac:dyDescent="0.25">
      <c r="B43" t="s">
        <v>13</v>
      </c>
      <c r="G43" s="40" t="s">
        <v>5</v>
      </c>
      <c r="H43" s="40"/>
      <c r="I43" s="40"/>
    </row>
    <row r="44" spans="2:9" x14ac:dyDescent="0.25">
      <c r="G44" s="41" t="s">
        <v>6</v>
      </c>
      <c r="H44" s="41"/>
      <c r="I44" s="41"/>
    </row>
    <row r="45" spans="2:9" x14ac:dyDescent="0.25">
      <c r="G45" s="41" t="s">
        <v>7</v>
      </c>
      <c r="H45" s="41"/>
      <c r="I45" s="41"/>
    </row>
  </sheetData>
  <mergeCells count="4">
    <mergeCell ref="G43:I43"/>
    <mergeCell ref="G44:I44"/>
    <mergeCell ref="G45:I45"/>
    <mergeCell ref="B18:I18"/>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E1D2-219F-48FD-A42A-C31F6682164A}">
  <dimension ref="A1:F16"/>
  <sheetViews>
    <sheetView topLeftCell="A6" workbookViewId="0">
      <selection activeCell="E15" sqref="E15"/>
    </sheetView>
  </sheetViews>
  <sheetFormatPr defaultRowHeight="15" x14ac:dyDescent="0.25"/>
  <cols>
    <col min="1" max="1" width="5.7109375" style="19" customWidth="1"/>
    <col min="2" max="2" width="44.140625" style="17" customWidth="1"/>
    <col min="3" max="3" width="7.28515625" customWidth="1"/>
    <col min="4" max="5" width="8.85546875" style="34"/>
    <col min="6" max="6" width="11.28515625" style="34" customWidth="1"/>
  </cols>
  <sheetData>
    <row r="1" spans="1:6" x14ac:dyDescent="0.25">
      <c r="A1" s="16" t="s">
        <v>140</v>
      </c>
      <c r="B1" s="45" t="s">
        <v>141</v>
      </c>
      <c r="C1" s="45"/>
      <c r="D1" s="45"/>
      <c r="E1" s="4"/>
      <c r="F1" s="4"/>
    </row>
    <row r="2" spans="1:6" ht="43.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120" x14ac:dyDescent="0.25">
      <c r="A5" s="19" t="s">
        <v>142</v>
      </c>
      <c r="B5" s="17" t="s">
        <v>143</v>
      </c>
    </row>
    <row r="7" spans="1:6" x14ac:dyDescent="0.25">
      <c r="A7" s="19" t="s">
        <v>11</v>
      </c>
      <c r="B7" s="17" t="s">
        <v>144</v>
      </c>
      <c r="C7" t="s">
        <v>28</v>
      </c>
      <c r="D7" s="34">
        <v>273.7</v>
      </c>
      <c r="E7" s="34">
        <v>0</v>
      </c>
      <c r="F7" s="34">
        <f>D7*E7</f>
        <v>0</v>
      </c>
    </row>
    <row r="8" spans="1:6" x14ac:dyDescent="0.25">
      <c r="A8" s="19" t="s">
        <v>11</v>
      </c>
      <c r="B8" s="17" t="s">
        <v>145</v>
      </c>
      <c r="C8" t="s">
        <v>28</v>
      </c>
      <c r="D8" s="34">
        <v>35.200000000000003</v>
      </c>
      <c r="E8" s="34">
        <v>0</v>
      </c>
      <c r="F8" s="34">
        <f>D8*E8</f>
        <v>0</v>
      </c>
    </row>
    <row r="10" spans="1:6" ht="46.9" customHeight="1" x14ac:dyDescent="0.25">
      <c r="A10" s="19" t="s">
        <v>146</v>
      </c>
      <c r="B10" s="17" t="s">
        <v>147</v>
      </c>
      <c r="C10" t="s">
        <v>28</v>
      </c>
      <c r="D10" s="34">
        <v>273.7</v>
      </c>
      <c r="E10" s="34">
        <v>0</v>
      </c>
      <c r="F10" s="34">
        <f>D10*E10</f>
        <v>0</v>
      </c>
    </row>
    <row r="12" spans="1:6" ht="45" x14ac:dyDescent="0.25">
      <c r="A12" s="19" t="s">
        <v>148</v>
      </c>
      <c r="B12" s="17" t="s">
        <v>149</v>
      </c>
      <c r="C12" t="s">
        <v>28</v>
      </c>
      <c r="D12" s="34">
        <v>35.200000000000003</v>
      </c>
      <c r="E12" s="34">
        <v>0</v>
      </c>
      <c r="F12" s="34">
        <f>D12*E12</f>
        <v>0</v>
      </c>
    </row>
    <row r="14" spans="1:6" ht="45" x14ac:dyDescent="0.25">
      <c r="A14" s="19" t="s">
        <v>150</v>
      </c>
      <c r="B14" s="17" t="s">
        <v>151</v>
      </c>
      <c r="C14" t="s">
        <v>28</v>
      </c>
      <c r="D14" s="34">
        <v>156</v>
      </c>
      <c r="E14" s="34">
        <v>0</v>
      </c>
      <c r="F14" s="34">
        <f>D14*E14</f>
        <v>0</v>
      </c>
    </row>
    <row r="16" spans="1:6" x14ac:dyDescent="0.25">
      <c r="A16" s="20"/>
      <c r="B16" s="29" t="s">
        <v>152</v>
      </c>
      <c r="C16" s="21"/>
      <c r="D16" s="35"/>
      <c r="E16" s="35"/>
      <c r="F16" s="35">
        <f>SUM(F7:F14)</f>
        <v>0</v>
      </c>
    </row>
  </sheetData>
  <mergeCells count="1">
    <mergeCell ref="B1:D1"/>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779B7-190E-4D77-BF23-4A531E6514A0}">
  <dimension ref="A1:F7"/>
  <sheetViews>
    <sheetView workbookViewId="0">
      <selection activeCell="E6" sqref="E6"/>
    </sheetView>
  </sheetViews>
  <sheetFormatPr defaultRowHeight="15" x14ac:dyDescent="0.25"/>
  <cols>
    <col min="1" max="1" width="6.7109375" style="19" customWidth="1"/>
    <col min="2" max="2" width="44.5703125" style="17" customWidth="1"/>
    <col min="3" max="3" width="7.7109375" customWidth="1"/>
    <col min="4" max="4" width="8.85546875" style="34"/>
    <col min="5" max="5" width="8.5703125" style="34" customWidth="1"/>
    <col min="6" max="6" width="10.140625" style="34" customWidth="1"/>
  </cols>
  <sheetData>
    <row r="1" spans="1:6" x14ac:dyDescent="0.25">
      <c r="A1" s="16" t="s">
        <v>153</v>
      </c>
      <c r="B1" s="45" t="s">
        <v>154</v>
      </c>
      <c r="C1" s="45"/>
      <c r="D1" s="45"/>
      <c r="E1" s="4"/>
      <c r="F1" s="4"/>
    </row>
    <row r="2" spans="1:6" ht="40.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45" x14ac:dyDescent="0.25">
      <c r="A5" s="19" t="s">
        <v>155</v>
      </c>
      <c r="B5" s="17" t="s">
        <v>156</v>
      </c>
      <c r="C5" t="s">
        <v>28</v>
      </c>
      <c r="D5" s="34">
        <v>563.70000000000005</v>
      </c>
      <c r="E5" s="34">
        <v>0</v>
      </c>
      <c r="F5" s="34">
        <f>D5*E5</f>
        <v>0</v>
      </c>
    </row>
    <row r="7" spans="1:6" x14ac:dyDescent="0.25">
      <c r="A7" s="20"/>
      <c r="B7" s="28" t="s">
        <v>157</v>
      </c>
      <c r="C7" s="21"/>
      <c r="D7" s="35"/>
      <c r="E7" s="35"/>
      <c r="F7" s="35">
        <f>SUM(F5)</f>
        <v>0</v>
      </c>
    </row>
  </sheetData>
  <mergeCells count="1">
    <mergeCell ref="B1:D1"/>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E28D9-74B8-4A6E-9869-C218DAC8A7B9}">
  <dimension ref="A1:F9"/>
  <sheetViews>
    <sheetView workbookViewId="0">
      <selection activeCell="E9" sqref="E9"/>
    </sheetView>
  </sheetViews>
  <sheetFormatPr defaultRowHeight="15" x14ac:dyDescent="0.25"/>
  <cols>
    <col min="1" max="1" width="7.28515625" style="19" customWidth="1"/>
    <col min="2" max="2" width="44" style="17" customWidth="1"/>
    <col min="3" max="3" width="6.7109375" customWidth="1"/>
    <col min="4" max="5" width="8.85546875" style="34"/>
    <col min="6" max="6" width="11.42578125" style="34" customWidth="1"/>
  </cols>
  <sheetData>
    <row r="1" spans="1:6" x14ac:dyDescent="0.25">
      <c r="A1" s="16" t="s">
        <v>158</v>
      </c>
      <c r="B1" s="45" t="s">
        <v>159</v>
      </c>
      <c r="C1" s="45"/>
      <c r="D1" s="45"/>
      <c r="E1" s="4"/>
      <c r="F1" s="4"/>
    </row>
    <row r="2" spans="1:6" ht="43.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60" x14ac:dyDescent="0.25">
      <c r="A5" s="19" t="s">
        <v>160</v>
      </c>
      <c r="B5" s="17" t="s">
        <v>161</v>
      </c>
      <c r="C5" t="s">
        <v>28</v>
      </c>
      <c r="D5" s="34">
        <v>119.9</v>
      </c>
      <c r="E5" s="34">
        <v>0</v>
      </c>
      <c r="F5" s="34">
        <f>D5*E5</f>
        <v>0</v>
      </c>
    </row>
    <row r="7" spans="1:6" ht="49.15" customHeight="1" x14ac:dyDescent="0.25">
      <c r="A7" s="19" t="s">
        <v>162</v>
      </c>
      <c r="B7" s="17" t="s">
        <v>163</v>
      </c>
      <c r="C7" t="s">
        <v>42</v>
      </c>
      <c r="D7" s="34">
        <v>86.6</v>
      </c>
      <c r="E7" s="34">
        <v>0</v>
      </c>
      <c r="F7" s="34">
        <f>D7*E7</f>
        <v>0</v>
      </c>
    </row>
    <row r="9" spans="1:6" x14ac:dyDescent="0.25">
      <c r="A9" s="20"/>
      <c r="B9" s="28" t="s">
        <v>164</v>
      </c>
      <c r="C9" s="21"/>
      <c r="D9" s="35"/>
      <c r="E9" s="35"/>
      <c r="F9" s="35">
        <f>SUM(F5:F7)</f>
        <v>0</v>
      </c>
    </row>
  </sheetData>
  <mergeCells count="1">
    <mergeCell ref="B1:D1"/>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3718-C00E-4377-9067-E40772CD1263}">
  <dimension ref="A1:F18"/>
  <sheetViews>
    <sheetView topLeftCell="A3" workbookViewId="0">
      <selection activeCell="E21" sqref="E21"/>
    </sheetView>
  </sheetViews>
  <sheetFormatPr defaultRowHeight="15" x14ac:dyDescent="0.25"/>
  <cols>
    <col min="1" max="1" width="5.85546875" style="19" customWidth="1"/>
    <col min="2" max="2" width="44.28515625" style="17" customWidth="1"/>
    <col min="3" max="3" width="6.7109375" customWidth="1"/>
    <col min="4" max="5" width="8.85546875" style="34"/>
    <col min="6" max="6" width="11.28515625" style="34" customWidth="1"/>
  </cols>
  <sheetData>
    <row r="1" spans="1:6" x14ac:dyDescent="0.25">
      <c r="A1" s="16" t="s">
        <v>165</v>
      </c>
      <c r="B1" s="45" t="s">
        <v>167</v>
      </c>
      <c r="C1" s="45"/>
      <c r="D1" s="45"/>
      <c r="E1" s="4"/>
      <c r="F1" s="4"/>
    </row>
    <row r="2" spans="1:6" ht="40.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30" x14ac:dyDescent="0.25">
      <c r="A5" s="19" t="s">
        <v>166</v>
      </c>
      <c r="B5" s="17" t="s">
        <v>168</v>
      </c>
    </row>
    <row r="7" spans="1:6" x14ac:dyDescent="0.25">
      <c r="A7" s="19" t="s">
        <v>11</v>
      </c>
      <c r="B7" s="17" t="s">
        <v>169</v>
      </c>
      <c r="C7" t="s">
        <v>25</v>
      </c>
      <c r="D7" s="34">
        <v>2</v>
      </c>
      <c r="E7" s="34">
        <v>0</v>
      </c>
      <c r="F7" s="34">
        <f>E7*D7</f>
        <v>0</v>
      </c>
    </row>
    <row r="8" spans="1:6" x14ac:dyDescent="0.25">
      <c r="A8" s="19" t="s">
        <v>11</v>
      </c>
      <c r="B8" s="17" t="s">
        <v>170</v>
      </c>
      <c r="C8" t="s">
        <v>25</v>
      </c>
      <c r="D8" s="34">
        <v>2</v>
      </c>
      <c r="E8" s="34">
        <v>0</v>
      </c>
      <c r="F8" s="34">
        <f t="shared" ref="F8:F16" si="0">D8*E8</f>
        <v>0</v>
      </c>
    </row>
    <row r="9" spans="1:6" x14ac:dyDescent="0.25">
      <c r="A9" s="19" t="s">
        <v>11</v>
      </c>
      <c r="B9" s="17" t="s">
        <v>171</v>
      </c>
      <c r="C9" t="s">
        <v>25</v>
      </c>
      <c r="D9" s="34">
        <v>3</v>
      </c>
      <c r="E9" s="34">
        <v>0</v>
      </c>
      <c r="F9" s="34">
        <f t="shared" si="0"/>
        <v>0</v>
      </c>
    </row>
    <row r="10" spans="1:6" x14ac:dyDescent="0.25">
      <c r="A10" s="19" t="s">
        <v>11</v>
      </c>
      <c r="B10" s="17" t="s">
        <v>172</v>
      </c>
      <c r="C10" t="s">
        <v>25</v>
      </c>
      <c r="D10" s="34">
        <v>1</v>
      </c>
      <c r="E10" s="34">
        <v>0</v>
      </c>
      <c r="F10" s="34">
        <f t="shared" si="0"/>
        <v>0</v>
      </c>
    </row>
    <row r="11" spans="1:6" x14ac:dyDescent="0.25">
      <c r="A11" s="19" t="s">
        <v>11</v>
      </c>
      <c r="B11" s="17" t="s">
        <v>173</v>
      </c>
      <c r="C11" t="s">
        <v>25</v>
      </c>
      <c r="D11" s="34">
        <v>3</v>
      </c>
      <c r="E11" s="34">
        <v>0</v>
      </c>
      <c r="F11" s="34">
        <f t="shared" si="0"/>
        <v>0</v>
      </c>
    </row>
    <row r="12" spans="1:6" x14ac:dyDescent="0.25">
      <c r="A12" s="19" t="s">
        <v>11</v>
      </c>
      <c r="B12" s="17" t="s">
        <v>174</v>
      </c>
      <c r="C12" t="s">
        <v>25</v>
      </c>
      <c r="D12" s="34">
        <v>1</v>
      </c>
      <c r="E12" s="34">
        <v>0</v>
      </c>
      <c r="F12" s="34">
        <f t="shared" si="0"/>
        <v>0</v>
      </c>
    </row>
    <row r="13" spans="1:6" x14ac:dyDescent="0.25">
      <c r="A13" s="19" t="s">
        <v>11</v>
      </c>
      <c r="B13" s="17" t="s">
        <v>175</v>
      </c>
      <c r="C13" t="s">
        <v>25</v>
      </c>
      <c r="D13" s="34">
        <v>2</v>
      </c>
      <c r="E13" s="34">
        <v>0</v>
      </c>
      <c r="F13" s="34">
        <f t="shared" si="0"/>
        <v>0</v>
      </c>
    </row>
    <row r="14" spans="1:6" x14ac:dyDescent="0.25">
      <c r="A14" s="19" t="s">
        <v>11</v>
      </c>
      <c r="B14" s="17" t="s">
        <v>176</v>
      </c>
      <c r="C14" t="s">
        <v>25</v>
      </c>
      <c r="D14" s="34">
        <v>2</v>
      </c>
      <c r="E14" s="34">
        <v>0</v>
      </c>
      <c r="F14" s="34">
        <f t="shared" si="0"/>
        <v>0</v>
      </c>
    </row>
    <row r="15" spans="1:6" x14ac:dyDescent="0.25">
      <c r="A15" s="19" t="s">
        <v>11</v>
      </c>
      <c r="B15" s="17" t="s">
        <v>177</v>
      </c>
      <c r="C15" t="s">
        <v>25</v>
      </c>
      <c r="D15" s="34">
        <v>2</v>
      </c>
      <c r="E15" s="34">
        <v>0</v>
      </c>
      <c r="F15" s="34">
        <f t="shared" si="0"/>
        <v>0</v>
      </c>
    </row>
    <row r="16" spans="1:6" x14ac:dyDescent="0.25">
      <c r="B16" s="17" t="s">
        <v>178</v>
      </c>
      <c r="C16" t="s">
        <v>25</v>
      </c>
      <c r="D16" s="34">
        <v>2</v>
      </c>
      <c r="E16" s="34">
        <v>0</v>
      </c>
      <c r="F16" s="34">
        <f t="shared" si="0"/>
        <v>0</v>
      </c>
    </row>
    <row r="18" spans="1:6" x14ac:dyDescent="0.25">
      <c r="A18" s="20"/>
      <c r="B18" s="28" t="s">
        <v>179</v>
      </c>
      <c r="C18" s="21"/>
      <c r="D18" s="35"/>
      <c r="E18" s="35"/>
      <c r="F18" s="35">
        <f>SUM(F7:F16)</f>
        <v>0</v>
      </c>
    </row>
  </sheetData>
  <mergeCells count="1">
    <mergeCell ref="B1:D1"/>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ADF2-D2B1-4E1E-AC8F-DDF3FC2A0FF1}">
  <dimension ref="A1:F9"/>
  <sheetViews>
    <sheetView topLeftCell="A6" workbookViewId="0">
      <selection activeCell="E8" sqref="E8"/>
    </sheetView>
  </sheetViews>
  <sheetFormatPr defaultRowHeight="15" x14ac:dyDescent="0.25"/>
  <cols>
    <col min="1" max="1" width="6.5703125" style="19" customWidth="1"/>
    <col min="2" max="2" width="44.28515625" style="17" customWidth="1"/>
    <col min="3" max="3" width="7.42578125" customWidth="1"/>
    <col min="4" max="5" width="8.85546875" style="34"/>
    <col min="6" max="6" width="10.5703125" style="34" customWidth="1"/>
  </cols>
  <sheetData>
    <row r="1" spans="1:6" x14ac:dyDescent="0.25">
      <c r="A1" s="16" t="s">
        <v>180</v>
      </c>
      <c r="B1" s="45" t="s">
        <v>216</v>
      </c>
      <c r="C1" s="45"/>
      <c r="D1" s="45"/>
      <c r="E1" s="4"/>
      <c r="F1" s="4"/>
    </row>
    <row r="2" spans="1:6" ht="43.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210" x14ac:dyDescent="0.25">
      <c r="A5" s="19" t="s">
        <v>182</v>
      </c>
      <c r="B5" s="17" t="s">
        <v>217</v>
      </c>
      <c r="C5" t="s">
        <v>35</v>
      </c>
      <c r="D5" s="34">
        <v>1</v>
      </c>
      <c r="E5" s="34">
        <v>0</v>
      </c>
      <c r="F5" s="34">
        <f>D5*E5</f>
        <v>0</v>
      </c>
    </row>
    <row r="7" spans="1:6" ht="120" x14ac:dyDescent="0.25">
      <c r="A7" s="19" t="s">
        <v>183</v>
      </c>
      <c r="B7" s="17" t="s">
        <v>218</v>
      </c>
      <c r="C7" t="s">
        <v>35</v>
      </c>
      <c r="D7" s="34">
        <v>1</v>
      </c>
      <c r="E7" s="34">
        <v>0</v>
      </c>
      <c r="F7" s="34">
        <f>D7*E7</f>
        <v>0</v>
      </c>
    </row>
    <row r="9" spans="1:6" x14ac:dyDescent="0.25">
      <c r="A9" s="20"/>
      <c r="B9" s="28" t="s">
        <v>219</v>
      </c>
      <c r="C9" s="21"/>
      <c r="D9" s="35"/>
      <c r="E9" s="35"/>
      <c r="F9" s="35">
        <f>SUM(F5:F7)</f>
        <v>0</v>
      </c>
    </row>
  </sheetData>
  <mergeCells count="1">
    <mergeCell ref="B1:D1"/>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B7CEB-64D4-4E16-8EAF-459ACF8B84FE}">
  <dimension ref="A1:F11"/>
  <sheetViews>
    <sheetView topLeftCell="A7" workbookViewId="0">
      <selection activeCell="B6" sqref="B6"/>
    </sheetView>
  </sheetViews>
  <sheetFormatPr defaultRowHeight="15" x14ac:dyDescent="0.25"/>
  <cols>
    <col min="1" max="1" width="5.7109375" style="19" customWidth="1"/>
    <col min="2" max="2" width="44.28515625" style="17" customWidth="1"/>
    <col min="3" max="3" width="7.28515625" customWidth="1"/>
    <col min="4" max="5" width="8.85546875" style="34"/>
    <col min="6" max="6" width="12.7109375" style="34" customWidth="1"/>
  </cols>
  <sheetData>
    <row r="1" spans="1:6" x14ac:dyDescent="0.25">
      <c r="A1" s="16" t="s">
        <v>180</v>
      </c>
      <c r="B1" s="45" t="s">
        <v>181</v>
      </c>
      <c r="C1" s="45"/>
      <c r="D1" s="45"/>
      <c r="E1" s="4"/>
      <c r="F1" s="4"/>
    </row>
    <row r="2" spans="1:6" ht="43.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150" customHeight="1" x14ac:dyDescent="0.25">
      <c r="A5" s="19" t="s">
        <v>182</v>
      </c>
      <c r="B5" s="17" t="s">
        <v>222</v>
      </c>
      <c r="C5" t="s">
        <v>35</v>
      </c>
      <c r="D5" s="34">
        <v>1</v>
      </c>
      <c r="E5" s="34">
        <v>0</v>
      </c>
      <c r="F5" s="34">
        <f>D5*E5</f>
        <v>0</v>
      </c>
    </row>
    <row r="7" spans="1:6" ht="75" x14ac:dyDescent="0.25">
      <c r="A7" s="19" t="s">
        <v>183</v>
      </c>
      <c r="B7" s="17" t="s">
        <v>184</v>
      </c>
      <c r="C7" t="s">
        <v>25</v>
      </c>
      <c r="D7" s="34">
        <v>24</v>
      </c>
      <c r="E7" s="34">
        <v>0</v>
      </c>
      <c r="F7" s="34">
        <f>D7*E7</f>
        <v>0</v>
      </c>
    </row>
    <row r="9" spans="1:6" ht="45" x14ac:dyDescent="0.25">
      <c r="A9" s="19" t="s">
        <v>185</v>
      </c>
      <c r="B9" s="17" t="s">
        <v>186</v>
      </c>
      <c r="C9" t="s">
        <v>35</v>
      </c>
      <c r="D9" s="34">
        <v>1</v>
      </c>
      <c r="E9" s="34">
        <v>0</v>
      </c>
      <c r="F9" s="34">
        <f>D9*E9</f>
        <v>0</v>
      </c>
    </row>
    <row r="11" spans="1:6" x14ac:dyDescent="0.25">
      <c r="A11" s="20"/>
      <c r="B11" s="27" t="s">
        <v>187</v>
      </c>
      <c r="C11" s="21"/>
      <c r="D11" s="35"/>
      <c r="E11" s="35"/>
      <c r="F11" s="35">
        <f>SUM(F5:F9)</f>
        <v>0</v>
      </c>
    </row>
  </sheetData>
  <mergeCells count="1">
    <mergeCell ref="B1:D1"/>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EA48-3897-4236-A5D7-E71F7CD06288}">
  <dimension ref="A1:F19"/>
  <sheetViews>
    <sheetView topLeftCell="A11" workbookViewId="0">
      <selection activeCell="E20" sqref="E20"/>
    </sheetView>
  </sheetViews>
  <sheetFormatPr defaultRowHeight="15" x14ac:dyDescent="0.25"/>
  <cols>
    <col min="1" max="1" width="6.5703125" style="19" customWidth="1"/>
    <col min="2" max="2" width="44.42578125" style="17" customWidth="1"/>
    <col min="3" max="3" width="6.85546875" customWidth="1"/>
    <col min="4" max="5" width="8.85546875" style="34"/>
    <col min="6" max="6" width="10.7109375" style="34" customWidth="1"/>
  </cols>
  <sheetData>
    <row r="1" spans="1:6" x14ac:dyDescent="0.25">
      <c r="A1" s="16" t="s">
        <v>188</v>
      </c>
      <c r="B1" s="45" t="s">
        <v>189</v>
      </c>
      <c r="C1" s="45"/>
      <c r="D1" s="45"/>
      <c r="E1" s="4"/>
      <c r="F1" s="4"/>
    </row>
    <row r="2" spans="1:6" ht="45.6"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105" x14ac:dyDescent="0.25">
      <c r="A5" s="19" t="s">
        <v>190</v>
      </c>
      <c r="B5" s="17" t="s">
        <v>191</v>
      </c>
      <c r="C5" t="s">
        <v>35</v>
      </c>
      <c r="D5" s="34">
        <v>1</v>
      </c>
      <c r="E5" s="34">
        <v>0</v>
      </c>
      <c r="F5" s="34">
        <f>D5*E5</f>
        <v>0</v>
      </c>
    </row>
    <row r="7" spans="1:6" ht="45" x14ac:dyDescent="0.25">
      <c r="A7" s="19" t="s">
        <v>192</v>
      </c>
      <c r="B7" s="17" t="s">
        <v>193</v>
      </c>
    </row>
    <row r="9" spans="1:6" x14ac:dyDescent="0.25">
      <c r="A9" s="19" t="s">
        <v>11</v>
      </c>
      <c r="B9" s="17" t="s">
        <v>194</v>
      </c>
      <c r="C9" t="s">
        <v>25</v>
      </c>
      <c r="D9" s="34">
        <v>3</v>
      </c>
      <c r="E9" s="34">
        <v>0</v>
      </c>
      <c r="F9" s="34">
        <f>D9*E9</f>
        <v>0</v>
      </c>
    </row>
    <row r="10" spans="1:6" x14ac:dyDescent="0.25">
      <c r="A10" s="19" t="s">
        <v>11</v>
      </c>
      <c r="B10" s="17" t="s">
        <v>195</v>
      </c>
      <c r="C10" t="s">
        <v>25</v>
      </c>
      <c r="D10" s="34">
        <v>4</v>
      </c>
      <c r="E10" s="34">
        <v>0</v>
      </c>
      <c r="F10" s="34">
        <f>D10*E10</f>
        <v>0</v>
      </c>
    </row>
    <row r="11" spans="1:6" x14ac:dyDescent="0.25">
      <c r="A11" s="19" t="s">
        <v>11</v>
      </c>
      <c r="B11" s="17" t="s">
        <v>196</v>
      </c>
      <c r="C11" t="s">
        <v>25</v>
      </c>
      <c r="D11" s="34">
        <v>3</v>
      </c>
      <c r="E11" s="34">
        <v>0</v>
      </c>
      <c r="F11" s="34">
        <f>D11*E11</f>
        <v>0</v>
      </c>
    </row>
    <row r="13" spans="1:6" ht="60" x14ac:dyDescent="0.25">
      <c r="A13" s="19" t="s">
        <v>197</v>
      </c>
      <c r="B13" s="17" t="s">
        <v>199</v>
      </c>
    </row>
    <row r="14" spans="1:6" x14ac:dyDescent="0.25">
      <c r="B14" s="17" t="s">
        <v>198</v>
      </c>
    </row>
    <row r="15" spans="1:6" x14ac:dyDescent="0.25">
      <c r="B15" s="17" t="s">
        <v>200</v>
      </c>
      <c r="C15" t="s">
        <v>35</v>
      </c>
      <c r="D15" s="34">
        <v>1</v>
      </c>
      <c r="E15" s="34">
        <v>0</v>
      </c>
      <c r="F15" s="34">
        <f>D15*E15</f>
        <v>0</v>
      </c>
    </row>
    <row r="17" spans="1:6" ht="60" x14ac:dyDescent="0.25">
      <c r="A17" s="19" t="s">
        <v>201</v>
      </c>
      <c r="B17" s="17" t="s">
        <v>202</v>
      </c>
      <c r="C17" t="s">
        <v>25</v>
      </c>
      <c r="D17" s="34">
        <v>1</v>
      </c>
      <c r="E17" s="34">
        <v>0</v>
      </c>
      <c r="F17" s="34">
        <f>D17*E17</f>
        <v>0</v>
      </c>
    </row>
    <row r="19" spans="1:6" x14ac:dyDescent="0.25">
      <c r="A19" s="20"/>
      <c r="B19" s="27" t="s">
        <v>203</v>
      </c>
      <c r="C19" s="21"/>
      <c r="D19" s="35"/>
      <c r="E19" s="35"/>
      <c r="F19" s="35">
        <f>SUM(F5:F17)</f>
        <v>0</v>
      </c>
    </row>
  </sheetData>
  <mergeCells count="1">
    <mergeCell ref="B1:D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1FAB-5A65-497E-982D-BA5373BBB36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EEE0-980D-416A-84C2-60C86958CB8A}">
  <dimension ref="A7:F37"/>
  <sheetViews>
    <sheetView tabSelected="1" topLeftCell="A10" workbookViewId="0">
      <selection activeCell="I19" sqref="I19"/>
    </sheetView>
  </sheetViews>
  <sheetFormatPr defaultRowHeight="15" x14ac:dyDescent="0.25"/>
  <cols>
    <col min="1" max="1" width="6.7109375" style="2" customWidth="1"/>
    <col min="2" max="2" width="41.28515625" customWidth="1"/>
    <col min="4" max="4" width="8.7109375" customWidth="1"/>
    <col min="6" max="6" width="14.28515625" style="34" customWidth="1"/>
  </cols>
  <sheetData>
    <row r="7" spans="1:6" ht="15.75" x14ac:dyDescent="0.25">
      <c r="B7" s="30" t="s">
        <v>204</v>
      </c>
    </row>
    <row r="9" spans="1:6" x14ac:dyDescent="0.25">
      <c r="A9" s="2" t="s">
        <v>23</v>
      </c>
      <c r="B9" t="s">
        <v>21</v>
      </c>
      <c r="F9" s="34">
        <f>'RUŠENJA I DEMONTAŽE'!F22</f>
        <v>0</v>
      </c>
    </row>
    <row r="10" spans="1:6" x14ac:dyDescent="0.25">
      <c r="A10" s="2" t="s">
        <v>44</v>
      </c>
      <c r="B10" t="s">
        <v>45</v>
      </c>
      <c r="F10" s="34">
        <f>'ZEMLJANI RADOVI'!F27</f>
        <v>0</v>
      </c>
    </row>
    <row r="11" spans="1:6" x14ac:dyDescent="0.25">
      <c r="A11" s="2" t="s">
        <v>68</v>
      </c>
      <c r="B11" t="s">
        <v>69</v>
      </c>
      <c r="F11" s="34">
        <f>'BET. I ARMBET. RADOVI'!F26</f>
        <v>0</v>
      </c>
    </row>
    <row r="12" spans="1:6" x14ac:dyDescent="0.25">
      <c r="A12" s="2" t="s">
        <v>89</v>
      </c>
      <c r="B12" t="s">
        <v>205</v>
      </c>
      <c r="F12" s="34">
        <f>'ZIDARSKI RADOVI '!F31</f>
        <v>0</v>
      </c>
    </row>
    <row r="13" spans="1:6" x14ac:dyDescent="0.25">
      <c r="A13" s="2" t="s">
        <v>115</v>
      </c>
      <c r="B13" t="s">
        <v>206</v>
      </c>
      <c r="F13" s="34">
        <f>'STOLARSKI RADOVI'!F19</f>
        <v>0</v>
      </c>
    </row>
    <row r="14" spans="1:6" x14ac:dyDescent="0.25">
      <c r="A14" s="2" t="s">
        <v>131</v>
      </c>
      <c r="B14" t="s">
        <v>207</v>
      </c>
      <c r="F14" s="34">
        <f>'KERAMIČARSKI RADOVI '!F11</f>
        <v>0</v>
      </c>
    </row>
    <row r="15" spans="1:6" x14ac:dyDescent="0.25">
      <c r="A15" s="2" t="s">
        <v>140</v>
      </c>
      <c r="B15" t="s">
        <v>208</v>
      </c>
      <c r="F15" s="34">
        <f>'FASADERSKI RADOVI  '!F16</f>
        <v>0</v>
      </c>
    </row>
    <row r="16" spans="1:6" x14ac:dyDescent="0.25">
      <c r="A16" s="2" t="s">
        <v>153</v>
      </c>
      <c r="B16" t="s">
        <v>154</v>
      </c>
      <c r="F16" s="34">
        <f>'LIČILAČKI RADOVI'!F7</f>
        <v>0</v>
      </c>
    </row>
    <row r="17" spans="1:6" x14ac:dyDescent="0.25">
      <c r="A17" s="2" t="s">
        <v>158</v>
      </c>
      <c r="B17" t="s">
        <v>159</v>
      </c>
      <c r="F17" s="34">
        <f>'PARKETARSKI RADOVI'!F9</f>
        <v>0</v>
      </c>
    </row>
    <row r="18" spans="1:6" x14ac:dyDescent="0.25">
      <c r="A18" s="2" t="s">
        <v>165</v>
      </c>
      <c r="B18" t="s">
        <v>167</v>
      </c>
      <c r="F18" s="34">
        <f>'SANITARIJE I UREĐAJI'!F18</f>
        <v>0</v>
      </c>
    </row>
    <row r="19" spans="1:6" x14ac:dyDescent="0.25">
      <c r="A19" s="2" t="s">
        <v>180</v>
      </c>
      <c r="B19" t="s">
        <v>209</v>
      </c>
      <c r="F19" s="34">
        <f>'SANITARIJE I UREĐAJI'!F18</f>
        <v>0</v>
      </c>
    </row>
    <row r="20" spans="1:6" x14ac:dyDescent="0.25">
      <c r="A20" s="2" t="s">
        <v>188</v>
      </c>
      <c r="B20" t="s">
        <v>210</v>
      </c>
      <c r="F20" s="34">
        <f>ELEKTROINSTALACIJE!F11</f>
        <v>0</v>
      </c>
    </row>
    <row r="21" spans="1:6" x14ac:dyDescent="0.25">
      <c r="A21" s="2" t="s">
        <v>211</v>
      </c>
      <c r="B21" t="s">
        <v>212</v>
      </c>
      <c r="F21" s="34">
        <f>'CENTRALNO GRIJANJE'!F19</f>
        <v>0</v>
      </c>
    </row>
    <row r="23" spans="1:6" x14ac:dyDescent="0.25">
      <c r="A23" s="33"/>
      <c r="B23" s="42" t="s">
        <v>213</v>
      </c>
      <c r="C23" s="42"/>
      <c r="D23" s="42"/>
      <c r="E23" s="42"/>
      <c r="F23" s="37">
        <f>SUM(F9:F21)</f>
        <v>0</v>
      </c>
    </row>
    <row r="24" spans="1:6" x14ac:dyDescent="0.25">
      <c r="A24" s="32"/>
      <c r="B24" s="43" t="s">
        <v>214</v>
      </c>
      <c r="C24" s="43"/>
      <c r="D24" s="43"/>
      <c r="E24" s="43"/>
      <c r="F24" s="38">
        <f>F23*25%</f>
        <v>0</v>
      </c>
    </row>
    <row r="25" spans="1:6" x14ac:dyDescent="0.25">
      <c r="A25" s="31"/>
      <c r="B25" s="44" t="s">
        <v>215</v>
      </c>
      <c r="C25" s="44"/>
      <c r="D25" s="44"/>
      <c r="E25" s="44"/>
      <c r="F25" s="39">
        <f>SUM(F23:F24)</f>
        <v>0</v>
      </c>
    </row>
    <row r="35" spans="2:4" x14ac:dyDescent="0.25">
      <c r="B35" t="s">
        <v>220</v>
      </c>
      <c r="D35" t="s">
        <v>221</v>
      </c>
    </row>
    <row r="36" spans="2:4" x14ac:dyDescent="0.25">
      <c r="D36" t="s">
        <v>6</v>
      </c>
    </row>
    <row r="37" spans="2:4" x14ac:dyDescent="0.25">
      <c r="D37" t="s">
        <v>7</v>
      </c>
    </row>
  </sheetData>
  <mergeCells count="3">
    <mergeCell ref="B23:E23"/>
    <mergeCell ref="B24:E24"/>
    <mergeCell ref="B25:E2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09DE-7612-4520-955F-F60543DF591C}">
  <dimension ref="A1:F22"/>
  <sheetViews>
    <sheetView topLeftCell="A18" workbookViewId="0">
      <selection activeCell="E31" sqref="E31"/>
    </sheetView>
  </sheetViews>
  <sheetFormatPr defaultRowHeight="15" x14ac:dyDescent="0.25"/>
  <cols>
    <col min="1" max="1" width="6.140625" style="19" customWidth="1"/>
    <col min="2" max="2" width="44.28515625" style="17" customWidth="1"/>
    <col min="3" max="3" width="8" customWidth="1"/>
    <col min="4" max="5" width="8.85546875" style="34"/>
    <col min="6" max="6" width="10.7109375" style="34" customWidth="1"/>
  </cols>
  <sheetData>
    <row r="1" spans="1:6" x14ac:dyDescent="0.25">
      <c r="A1" s="16" t="s">
        <v>23</v>
      </c>
      <c r="B1" s="45" t="s">
        <v>21</v>
      </c>
      <c r="C1" s="45"/>
      <c r="D1" s="45"/>
      <c r="E1" s="4"/>
      <c r="F1" s="4"/>
    </row>
    <row r="2" spans="1:6" ht="43.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60" x14ac:dyDescent="0.25">
      <c r="A5" s="18" t="s">
        <v>22</v>
      </c>
      <c r="B5" s="17" t="s">
        <v>24</v>
      </c>
      <c r="C5" t="s">
        <v>25</v>
      </c>
      <c r="D5" s="34">
        <v>10</v>
      </c>
      <c r="E5" s="34">
        <v>0</v>
      </c>
      <c r="F5" s="34">
        <f>D5*E5</f>
        <v>0</v>
      </c>
    </row>
    <row r="7" spans="1:6" ht="45" x14ac:dyDescent="0.25">
      <c r="A7" s="19" t="s">
        <v>26</v>
      </c>
      <c r="B7" s="17" t="s">
        <v>27</v>
      </c>
      <c r="C7" t="s">
        <v>28</v>
      </c>
      <c r="D7" s="34">
        <v>62</v>
      </c>
      <c r="E7" s="34">
        <v>0</v>
      </c>
      <c r="F7" s="34">
        <f>D7*E7</f>
        <v>0</v>
      </c>
    </row>
    <row r="9" spans="1:6" ht="75" x14ac:dyDescent="0.25">
      <c r="A9" s="19" t="s">
        <v>29</v>
      </c>
      <c r="B9" s="17" t="s">
        <v>30</v>
      </c>
    </row>
    <row r="11" spans="1:6" x14ac:dyDescent="0.25">
      <c r="A11" s="19" t="s">
        <v>11</v>
      </c>
      <c r="B11" s="17" t="s">
        <v>31</v>
      </c>
      <c r="C11" t="s">
        <v>28</v>
      </c>
      <c r="D11" s="34">
        <v>22</v>
      </c>
      <c r="E11" s="34">
        <v>0</v>
      </c>
      <c r="F11" s="34">
        <f>D11*E11</f>
        <v>0</v>
      </c>
    </row>
    <row r="12" spans="1:6" x14ac:dyDescent="0.25">
      <c r="A12" s="19" t="s">
        <v>11</v>
      </c>
      <c r="B12" s="17" t="s">
        <v>32</v>
      </c>
      <c r="C12" t="s">
        <v>28</v>
      </c>
      <c r="D12" s="34">
        <v>56.2</v>
      </c>
      <c r="E12" s="34">
        <v>0</v>
      </c>
      <c r="F12" s="34">
        <f>D12*E12</f>
        <v>0</v>
      </c>
    </row>
    <row r="14" spans="1:6" ht="60" x14ac:dyDescent="0.25">
      <c r="A14" s="19" t="s">
        <v>33</v>
      </c>
      <c r="B14" s="17" t="s">
        <v>34</v>
      </c>
      <c r="C14" t="s">
        <v>35</v>
      </c>
      <c r="D14" s="34">
        <v>1</v>
      </c>
      <c r="E14" s="34">
        <v>0</v>
      </c>
      <c r="F14" s="34">
        <f>D14*E14</f>
        <v>0</v>
      </c>
    </row>
    <row r="16" spans="1:6" ht="45" x14ac:dyDescent="0.25">
      <c r="A16" s="19" t="s">
        <v>36</v>
      </c>
      <c r="B16" s="17" t="s">
        <v>37</v>
      </c>
      <c r="C16" t="s">
        <v>28</v>
      </c>
      <c r="D16" s="34">
        <v>178.5</v>
      </c>
      <c r="E16" s="34">
        <v>0</v>
      </c>
      <c r="F16" s="34">
        <f>D16*E16</f>
        <v>0</v>
      </c>
    </row>
    <row r="18" spans="1:6" ht="60" x14ac:dyDescent="0.25">
      <c r="A18" s="19" t="s">
        <v>38</v>
      </c>
      <c r="B18" s="17" t="s">
        <v>39</v>
      </c>
      <c r="C18" t="s">
        <v>28</v>
      </c>
      <c r="D18" s="34">
        <v>100</v>
      </c>
      <c r="E18" s="34">
        <v>0</v>
      </c>
      <c r="F18" s="34">
        <f>D18*E18</f>
        <v>0</v>
      </c>
    </row>
    <row r="20" spans="1:6" ht="60" x14ac:dyDescent="0.25">
      <c r="A20" s="19" t="s">
        <v>40</v>
      </c>
      <c r="B20" s="17" t="s">
        <v>41</v>
      </c>
      <c r="C20" t="s">
        <v>42</v>
      </c>
      <c r="D20" s="34">
        <v>11.4</v>
      </c>
      <c r="E20" s="34">
        <v>0</v>
      </c>
      <c r="F20" s="34">
        <f>D20*E20</f>
        <v>0</v>
      </c>
    </row>
    <row r="22" spans="1:6" x14ac:dyDescent="0.25">
      <c r="A22" s="20"/>
      <c r="B22" s="27" t="s">
        <v>43</v>
      </c>
      <c r="C22" s="21"/>
      <c r="D22" s="35"/>
      <c r="E22" s="35"/>
      <c r="F22" s="35">
        <f>SUM(F5:F20)</f>
        <v>0</v>
      </c>
    </row>
  </sheetData>
  <mergeCells count="1">
    <mergeCell ref="B1:D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EE045-A8C0-413C-9ED4-5428C334CED5}">
  <dimension ref="A1:F28"/>
  <sheetViews>
    <sheetView topLeftCell="A20" workbookViewId="0">
      <selection activeCell="E29" sqref="E29"/>
    </sheetView>
  </sheetViews>
  <sheetFormatPr defaultRowHeight="15" x14ac:dyDescent="0.25"/>
  <cols>
    <col min="1" max="1" width="6.7109375" style="19" customWidth="1"/>
    <col min="2" max="2" width="44.28515625" style="22" customWidth="1"/>
    <col min="3" max="3" width="7.28515625" customWidth="1"/>
    <col min="4" max="5" width="8.85546875" style="34"/>
    <col min="6" max="6" width="11" style="34" customWidth="1"/>
  </cols>
  <sheetData>
    <row r="1" spans="1:6" x14ac:dyDescent="0.25">
      <c r="A1" s="16" t="s">
        <v>44</v>
      </c>
      <c r="B1" s="45" t="s">
        <v>45</v>
      </c>
      <c r="C1" s="45"/>
      <c r="D1" s="45"/>
      <c r="E1" s="4"/>
      <c r="F1" s="4"/>
    </row>
    <row r="2" spans="1:6" ht="39.6"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105" customHeight="1" x14ac:dyDescent="0.25">
      <c r="A5" s="19" t="s">
        <v>46</v>
      </c>
      <c r="B5" s="22" t="s">
        <v>47</v>
      </c>
      <c r="C5" t="s">
        <v>28</v>
      </c>
      <c r="D5" s="34">
        <v>78.2</v>
      </c>
      <c r="E5" s="34">
        <v>0</v>
      </c>
      <c r="F5" s="34">
        <f>D5*E5</f>
        <v>0</v>
      </c>
    </row>
    <row r="7" spans="1:6" ht="105" x14ac:dyDescent="0.25">
      <c r="A7" s="19" t="s">
        <v>48</v>
      </c>
      <c r="B7" s="22" t="s">
        <v>49</v>
      </c>
      <c r="C7" t="s">
        <v>50</v>
      </c>
      <c r="D7" s="34">
        <v>45</v>
      </c>
      <c r="E7" s="34">
        <v>0</v>
      </c>
      <c r="F7" s="34">
        <f>D7*E7</f>
        <v>0</v>
      </c>
    </row>
    <row r="9" spans="1:6" ht="60" x14ac:dyDescent="0.25">
      <c r="A9" s="19" t="s">
        <v>51</v>
      </c>
      <c r="B9" s="22" t="s">
        <v>52</v>
      </c>
      <c r="C9" t="s">
        <v>25</v>
      </c>
      <c r="D9" s="34">
        <v>4</v>
      </c>
      <c r="E9" s="34">
        <v>0</v>
      </c>
      <c r="F9" s="34">
        <f>D9*E9</f>
        <v>0</v>
      </c>
    </row>
    <row r="11" spans="1:6" ht="60" x14ac:dyDescent="0.25">
      <c r="A11" s="19" t="s">
        <v>53</v>
      </c>
      <c r="B11" s="22" t="s">
        <v>54</v>
      </c>
      <c r="C11" t="s">
        <v>25</v>
      </c>
      <c r="D11" s="34">
        <v>3</v>
      </c>
      <c r="E11" s="34">
        <v>0</v>
      </c>
      <c r="F11" s="34">
        <f>D11*E11</f>
        <v>0</v>
      </c>
    </row>
    <row r="13" spans="1:6" ht="60" x14ac:dyDescent="0.25">
      <c r="A13" s="19" t="s">
        <v>55</v>
      </c>
      <c r="B13" s="22" t="s">
        <v>56</v>
      </c>
      <c r="C13" t="s">
        <v>28</v>
      </c>
      <c r="D13" s="34">
        <v>246</v>
      </c>
      <c r="E13" s="34">
        <v>0</v>
      </c>
      <c r="F13" s="34">
        <f>D13*E13</f>
        <v>0</v>
      </c>
    </row>
    <row r="15" spans="1:6" ht="60" x14ac:dyDescent="0.25">
      <c r="A15" s="19" t="s">
        <v>57</v>
      </c>
      <c r="B15" s="22" t="s">
        <v>58</v>
      </c>
      <c r="C15" t="s">
        <v>28</v>
      </c>
      <c r="D15" s="34">
        <v>56.2</v>
      </c>
      <c r="E15" s="34">
        <v>0</v>
      </c>
      <c r="F15" s="34">
        <f>D15*E15</f>
        <v>0</v>
      </c>
    </row>
    <row r="17" spans="1:6" ht="45" x14ac:dyDescent="0.25">
      <c r="A17" s="19" t="s">
        <v>59</v>
      </c>
      <c r="B17" s="22" t="s">
        <v>60</v>
      </c>
      <c r="C17" t="s">
        <v>28</v>
      </c>
      <c r="D17" s="34">
        <v>246</v>
      </c>
      <c r="E17" s="34">
        <v>0</v>
      </c>
      <c r="F17" s="34">
        <f>D17*E17</f>
        <v>0</v>
      </c>
    </row>
    <row r="19" spans="1:6" ht="64.900000000000006" customHeight="1" x14ac:dyDescent="0.25">
      <c r="A19" s="19" t="s">
        <v>61</v>
      </c>
      <c r="B19" s="22" t="s">
        <v>62</v>
      </c>
      <c r="C19" t="s">
        <v>50</v>
      </c>
      <c r="D19" s="34">
        <v>52</v>
      </c>
      <c r="E19" s="34">
        <v>0</v>
      </c>
      <c r="F19" s="34">
        <f>D19*E19</f>
        <v>0</v>
      </c>
    </row>
    <row r="20" spans="1:6" ht="45.6" customHeight="1" x14ac:dyDescent="0.25">
      <c r="A20" s="5" t="s">
        <v>14</v>
      </c>
      <c r="B20" s="6" t="s">
        <v>15</v>
      </c>
      <c r="C20" s="7" t="s">
        <v>16</v>
      </c>
      <c r="D20" s="8" t="s">
        <v>17</v>
      </c>
      <c r="E20" s="9" t="s">
        <v>18</v>
      </c>
      <c r="F20" s="10" t="s">
        <v>19</v>
      </c>
    </row>
    <row r="21" spans="1:6" ht="15" customHeight="1" x14ac:dyDescent="0.25">
      <c r="A21" s="11">
        <v>1</v>
      </c>
      <c r="B21" s="12">
        <v>2</v>
      </c>
      <c r="C21" s="13">
        <v>3</v>
      </c>
      <c r="D21" s="14">
        <v>4</v>
      </c>
      <c r="E21" s="15">
        <v>5</v>
      </c>
      <c r="F21" s="15" t="s">
        <v>20</v>
      </c>
    </row>
    <row r="23" spans="1:6" ht="60" x14ac:dyDescent="0.25">
      <c r="A23" s="19" t="s">
        <v>63</v>
      </c>
      <c r="B23" s="22" t="s">
        <v>64</v>
      </c>
      <c r="C23" t="s">
        <v>50</v>
      </c>
      <c r="D23" s="34">
        <v>6</v>
      </c>
      <c r="E23" s="34">
        <v>0</v>
      </c>
      <c r="F23" s="34">
        <f>D23*E23</f>
        <v>0</v>
      </c>
    </row>
    <row r="25" spans="1:6" ht="75" x14ac:dyDescent="0.25">
      <c r="A25" s="19" t="s">
        <v>65</v>
      </c>
      <c r="B25" s="22" t="s">
        <v>66</v>
      </c>
      <c r="C25" t="s">
        <v>50</v>
      </c>
      <c r="D25" s="34">
        <v>12</v>
      </c>
      <c r="E25" s="34">
        <v>0</v>
      </c>
      <c r="F25" s="34">
        <f>D25*E25</f>
        <v>0</v>
      </c>
    </row>
    <row r="27" spans="1:6" x14ac:dyDescent="0.25">
      <c r="A27" s="20"/>
      <c r="B27" s="26" t="s">
        <v>67</v>
      </c>
      <c r="C27" s="21"/>
      <c r="D27" s="35"/>
      <c r="E27" s="35"/>
      <c r="F27" s="35">
        <f>SUM(F5:F25)</f>
        <v>0</v>
      </c>
    </row>
    <row r="28" spans="1:6" x14ac:dyDescent="0.25">
      <c r="A28" s="23"/>
      <c r="B28" s="24"/>
      <c r="C28" s="25"/>
      <c r="D28" s="36"/>
      <c r="E28" s="36"/>
      <c r="F28" s="36"/>
    </row>
  </sheetData>
  <mergeCells count="1">
    <mergeCell ref="B1:D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923A-D567-4A96-B53B-149F28FF4947}">
  <dimension ref="A1:F26"/>
  <sheetViews>
    <sheetView topLeftCell="A18" workbookViewId="0">
      <selection activeCell="E28" sqref="E28"/>
    </sheetView>
  </sheetViews>
  <sheetFormatPr defaultRowHeight="15" x14ac:dyDescent="0.25"/>
  <cols>
    <col min="1" max="1" width="6.7109375" style="19" customWidth="1"/>
    <col min="2" max="2" width="44.42578125" style="17" customWidth="1"/>
    <col min="3" max="3" width="7" customWidth="1"/>
    <col min="4" max="4" width="8.85546875" style="34"/>
    <col min="5" max="5" width="10" style="34" bestFit="1" customWidth="1"/>
    <col min="6" max="6" width="11.28515625" style="34" customWidth="1"/>
  </cols>
  <sheetData>
    <row r="1" spans="1:6" x14ac:dyDescent="0.25">
      <c r="A1" s="16" t="s">
        <v>68</v>
      </c>
      <c r="B1" s="45" t="s">
        <v>69</v>
      </c>
      <c r="C1" s="45"/>
      <c r="D1" s="45"/>
      <c r="E1" s="4"/>
      <c r="F1" s="4"/>
    </row>
    <row r="2" spans="1:6" ht="43.9"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60" x14ac:dyDescent="0.25">
      <c r="A5" s="19" t="s">
        <v>70</v>
      </c>
      <c r="B5" s="17" t="s">
        <v>71</v>
      </c>
      <c r="C5" t="s">
        <v>28</v>
      </c>
      <c r="D5" s="34">
        <v>78</v>
      </c>
      <c r="E5" s="34">
        <v>0</v>
      </c>
      <c r="F5" s="34">
        <f>D5*E5</f>
        <v>0</v>
      </c>
    </row>
    <row r="7" spans="1:6" ht="60" x14ac:dyDescent="0.25">
      <c r="A7" s="19" t="s">
        <v>72</v>
      </c>
      <c r="B7" s="17" t="s">
        <v>73</v>
      </c>
      <c r="C7" t="s">
        <v>50</v>
      </c>
      <c r="D7" s="34">
        <v>8.1999999999999993</v>
      </c>
      <c r="E7" s="34">
        <v>0</v>
      </c>
      <c r="F7" s="34">
        <f>D7*E7</f>
        <v>0</v>
      </c>
    </row>
    <row r="9" spans="1:6" ht="45" x14ac:dyDescent="0.25">
      <c r="A9" s="19" t="s">
        <v>74</v>
      </c>
      <c r="B9" s="17" t="s">
        <v>75</v>
      </c>
      <c r="C9" t="s">
        <v>28</v>
      </c>
      <c r="D9" s="34">
        <v>176.5</v>
      </c>
      <c r="E9" s="34">
        <v>0</v>
      </c>
      <c r="F9" s="34">
        <f>D9*E9</f>
        <v>0</v>
      </c>
    </row>
    <row r="11" spans="1:6" ht="151.5" customHeight="1" x14ac:dyDescent="0.25">
      <c r="A11" s="19" t="s">
        <v>76</v>
      </c>
      <c r="B11" s="22" t="s">
        <v>77</v>
      </c>
      <c r="C11" t="s">
        <v>35</v>
      </c>
      <c r="D11" s="34">
        <v>1</v>
      </c>
      <c r="E11" s="34">
        <v>0</v>
      </c>
      <c r="F11" s="34">
        <f>D11*E11</f>
        <v>0</v>
      </c>
    </row>
    <row r="13" spans="1:6" ht="90" x14ac:dyDescent="0.25">
      <c r="A13" s="19" t="s">
        <v>78</v>
      </c>
      <c r="B13" s="17" t="s">
        <v>79</v>
      </c>
      <c r="C13" t="s">
        <v>25</v>
      </c>
      <c r="D13" s="34">
        <v>2</v>
      </c>
      <c r="E13" s="34">
        <v>0</v>
      </c>
      <c r="F13" s="34">
        <f>D13*E13</f>
        <v>0</v>
      </c>
    </row>
    <row r="15" spans="1:6" ht="90" x14ac:dyDescent="0.25">
      <c r="A15" s="19" t="s">
        <v>80</v>
      </c>
      <c r="B15" s="17" t="s">
        <v>81</v>
      </c>
      <c r="C15" t="s">
        <v>25</v>
      </c>
      <c r="D15" s="34">
        <v>4</v>
      </c>
      <c r="E15" s="34">
        <v>0</v>
      </c>
      <c r="F15" s="34">
        <f>D15*E15</f>
        <v>0</v>
      </c>
    </row>
    <row r="17" spans="1:6" ht="60" x14ac:dyDescent="0.25">
      <c r="A17" s="19" t="s">
        <v>82</v>
      </c>
      <c r="B17" s="17" t="s">
        <v>83</v>
      </c>
      <c r="C17" t="s">
        <v>42</v>
      </c>
      <c r="D17" s="34">
        <v>52.4</v>
      </c>
      <c r="E17" s="34">
        <v>0</v>
      </c>
      <c r="F17" s="34">
        <f>D17*E17</f>
        <v>0</v>
      </c>
    </row>
    <row r="18" spans="1:6" ht="47.45" customHeight="1" x14ac:dyDescent="0.25">
      <c r="A18" s="5" t="s">
        <v>14</v>
      </c>
      <c r="B18" s="6" t="s">
        <v>15</v>
      </c>
      <c r="C18" s="7" t="s">
        <v>16</v>
      </c>
      <c r="D18" s="8" t="s">
        <v>17</v>
      </c>
      <c r="E18" s="9" t="s">
        <v>18</v>
      </c>
      <c r="F18" s="10" t="s">
        <v>19</v>
      </c>
    </row>
    <row r="19" spans="1:6" x14ac:dyDescent="0.25">
      <c r="A19" s="11">
        <v>1</v>
      </c>
      <c r="B19" s="12">
        <v>2</v>
      </c>
      <c r="C19" s="13">
        <v>3</v>
      </c>
      <c r="D19" s="14">
        <v>4</v>
      </c>
      <c r="E19" s="15">
        <v>5</v>
      </c>
      <c r="F19" s="15" t="s">
        <v>20</v>
      </c>
    </row>
    <row r="21" spans="1:6" ht="75" x14ac:dyDescent="0.25">
      <c r="A21" s="19" t="s">
        <v>84</v>
      </c>
      <c r="B21" s="17" t="s">
        <v>85</v>
      </c>
    </row>
    <row r="23" spans="1:6" x14ac:dyDescent="0.25">
      <c r="A23" s="19" t="s">
        <v>11</v>
      </c>
      <c r="B23" s="17" t="s">
        <v>86</v>
      </c>
      <c r="C23" t="s">
        <v>28</v>
      </c>
      <c r="D23" s="34">
        <v>18</v>
      </c>
      <c r="E23" s="34">
        <v>0</v>
      </c>
      <c r="F23" s="34">
        <f>D23*E23</f>
        <v>0</v>
      </c>
    </row>
    <row r="24" spans="1:6" x14ac:dyDescent="0.25">
      <c r="A24" s="19" t="s">
        <v>11</v>
      </c>
      <c r="B24" s="17" t="s">
        <v>87</v>
      </c>
      <c r="C24" t="s">
        <v>28</v>
      </c>
      <c r="D24" s="34">
        <v>18</v>
      </c>
      <c r="E24" s="34">
        <v>0</v>
      </c>
      <c r="F24" s="34">
        <f>D24*E24</f>
        <v>0</v>
      </c>
    </row>
    <row r="26" spans="1:6" ht="18" customHeight="1" x14ac:dyDescent="0.25">
      <c r="A26" s="20"/>
      <c r="B26" s="46" t="s">
        <v>88</v>
      </c>
      <c r="C26" s="46"/>
      <c r="D26" s="46"/>
      <c r="E26" s="46"/>
      <c r="F26" s="35">
        <f>SUM(F5:F24)</f>
        <v>0</v>
      </c>
    </row>
  </sheetData>
  <mergeCells count="2">
    <mergeCell ref="B1:D1"/>
    <mergeCell ref="B26:E26"/>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E74B6-8E1F-4709-9230-E05ED88C3C0C}">
  <dimension ref="A1:F31"/>
  <sheetViews>
    <sheetView topLeftCell="A21" workbookViewId="0">
      <selection activeCell="E32" sqref="E32"/>
    </sheetView>
  </sheetViews>
  <sheetFormatPr defaultRowHeight="15" x14ac:dyDescent="0.25"/>
  <cols>
    <col min="1" max="1" width="6" style="19" customWidth="1"/>
    <col min="2" max="2" width="44.140625" style="17" customWidth="1"/>
    <col min="4" max="5" width="8.85546875" style="34"/>
    <col min="6" max="6" width="10.28515625" style="34" customWidth="1"/>
  </cols>
  <sheetData>
    <row r="1" spans="1:6" x14ac:dyDescent="0.25">
      <c r="A1" s="16" t="s">
        <v>89</v>
      </c>
      <c r="B1" s="45" t="s">
        <v>90</v>
      </c>
      <c r="C1" s="45"/>
      <c r="D1" s="45"/>
      <c r="E1" s="4"/>
      <c r="F1" s="4"/>
    </row>
    <row r="2" spans="1:6" ht="43.15"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75" x14ac:dyDescent="0.25">
      <c r="A5" s="19" t="s">
        <v>91</v>
      </c>
      <c r="B5" s="17" t="s">
        <v>92</v>
      </c>
      <c r="C5" t="s">
        <v>28</v>
      </c>
      <c r="D5" s="34">
        <v>62</v>
      </c>
      <c r="E5" s="34">
        <v>0</v>
      </c>
      <c r="F5" s="34">
        <f>D5*E5</f>
        <v>0</v>
      </c>
    </row>
    <row r="7" spans="1:6" ht="45" x14ac:dyDescent="0.25">
      <c r="A7" s="19" t="s">
        <v>93</v>
      </c>
      <c r="B7" s="17" t="s">
        <v>94</v>
      </c>
      <c r="C7" t="s">
        <v>42</v>
      </c>
      <c r="D7" s="34">
        <v>36.4</v>
      </c>
      <c r="E7" s="34">
        <v>0</v>
      </c>
      <c r="F7" s="34">
        <f>D7*E7</f>
        <v>0</v>
      </c>
    </row>
    <row r="9" spans="1:6" ht="60" x14ac:dyDescent="0.25">
      <c r="A9" s="19" t="s">
        <v>95</v>
      </c>
      <c r="B9" s="17" t="s">
        <v>96</v>
      </c>
      <c r="C9" t="s">
        <v>28</v>
      </c>
      <c r="D9" s="34">
        <v>175</v>
      </c>
      <c r="E9" s="34">
        <v>0</v>
      </c>
      <c r="F9" s="34">
        <f>D9*E9</f>
        <v>0</v>
      </c>
    </row>
    <row r="11" spans="1:6" ht="120" x14ac:dyDescent="0.25">
      <c r="A11" s="19" t="s">
        <v>97</v>
      </c>
      <c r="B11" s="17" t="s">
        <v>100</v>
      </c>
      <c r="C11" t="s">
        <v>28</v>
      </c>
      <c r="D11" s="34">
        <v>176.5</v>
      </c>
      <c r="E11" s="34">
        <v>0</v>
      </c>
      <c r="F11" s="34">
        <f>D11*E11</f>
        <v>0</v>
      </c>
    </row>
    <row r="13" spans="1:6" ht="135" x14ac:dyDescent="0.25">
      <c r="A13" s="19" t="s">
        <v>98</v>
      </c>
      <c r="B13" s="17" t="s">
        <v>99</v>
      </c>
      <c r="C13" t="s">
        <v>28</v>
      </c>
      <c r="D13" s="34">
        <v>5</v>
      </c>
      <c r="E13" s="34">
        <v>0</v>
      </c>
      <c r="F13" s="34">
        <f>D13*E13</f>
        <v>0</v>
      </c>
    </row>
    <row r="15" spans="1:6" ht="30" x14ac:dyDescent="0.25">
      <c r="A15" s="19" t="s">
        <v>101</v>
      </c>
      <c r="B15" s="17" t="s">
        <v>102</v>
      </c>
      <c r="C15" t="s">
        <v>28</v>
      </c>
      <c r="D15" s="34">
        <v>351</v>
      </c>
      <c r="E15" s="34">
        <v>0</v>
      </c>
      <c r="F15" s="34">
        <f>D15*E15</f>
        <v>0</v>
      </c>
    </row>
    <row r="17" spans="1:6" ht="30" x14ac:dyDescent="0.25">
      <c r="A17" s="19" t="s">
        <v>103</v>
      </c>
      <c r="B17" s="17" t="s">
        <v>104</v>
      </c>
      <c r="C17" t="s">
        <v>25</v>
      </c>
      <c r="D17" s="34">
        <v>10</v>
      </c>
      <c r="E17" s="34">
        <v>0</v>
      </c>
      <c r="F17" s="34">
        <f>D17*E17</f>
        <v>0</v>
      </c>
    </row>
    <row r="19" spans="1:6" ht="30" x14ac:dyDescent="0.25">
      <c r="A19" s="19" t="s">
        <v>105</v>
      </c>
      <c r="B19" s="17" t="s">
        <v>106</v>
      </c>
      <c r="C19" t="s">
        <v>42</v>
      </c>
      <c r="D19" s="34">
        <v>66.400000000000006</v>
      </c>
      <c r="E19" s="34">
        <v>0</v>
      </c>
      <c r="F19" s="34">
        <f>D19*E19</f>
        <v>0</v>
      </c>
    </row>
    <row r="21" spans="1:6" ht="34.9" customHeight="1" x14ac:dyDescent="0.25">
      <c r="A21" s="19" t="s">
        <v>107</v>
      </c>
      <c r="B21" s="17" t="s">
        <v>108</v>
      </c>
    </row>
    <row r="22" spans="1:6" ht="42" customHeight="1" x14ac:dyDescent="0.25">
      <c r="A22" s="5" t="s">
        <v>14</v>
      </c>
      <c r="B22" s="6" t="s">
        <v>15</v>
      </c>
      <c r="C22" s="7" t="s">
        <v>16</v>
      </c>
      <c r="D22" s="8" t="s">
        <v>17</v>
      </c>
      <c r="E22" s="9" t="s">
        <v>18</v>
      </c>
      <c r="F22" s="10" t="s">
        <v>19</v>
      </c>
    </row>
    <row r="23" spans="1:6" x14ac:dyDescent="0.25">
      <c r="A23" s="11">
        <v>1</v>
      </c>
      <c r="B23" s="12">
        <v>2</v>
      </c>
      <c r="C23" s="13">
        <v>3</v>
      </c>
      <c r="D23" s="14">
        <v>4</v>
      </c>
      <c r="E23" s="15">
        <v>5</v>
      </c>
      <c r="F23" s="15" t="s">
        <v>20</v>
      </c>
    </row>
    <row r="25" spans="1:6" ht="30" x14ac:dyDescent="0.25">
      <c r="B25" s="17" t="s">
        <v>109</v>
      </c>
      <c r="C25" t="s">
        <v>28</v>
      </c>
      <c r="D25" s="34">
        <v>176.5</v>
      </c>
      <c r="E25" s="34">
        <v>0</v>
      </c>
      <c r="F25" s="34">
        <f>D25*E25</f>
        <v>0</v>
      </c>
    </row>
    <row r="27" spans="1:6" ht="45.6" customHeight="1" x14ac:dyDescent="0.25">
      <c r="A27" s="19" t="s">
        <v>110</v>
      </c>
      <c r="B27" s="22" t="s">
        <v>111</v>
      </c>
      <c r="C27" t="s">
        <v>42</v>
      </c>
      <c r="D27" s="34">
        <v>10.6</v>
      </c>
      <c r="E27" s="34">
        <v>0</v>
      </c>
      <c r="F27" s="34">
        <f>D27*E27</f>
        <v>0</v>
      </c>
    </row>
    <row r="29" spans="1:6" ht="45" customHeight="1" x14ac:dyDescent="0.25">
      <c r="A29" s="19" t="s">
        <v>112</v>
      </c>
      <c r="B29" s="22" t="s">
        <v>113</v>
      </c>
      <c r="C29" t="s">
        <v>42</v>
      </c>
      <c r="D29" s="34">
        <v>18.600000000000001</v>
      </c>
      <c r="E29" s="34">
        <v>0</v>
      </c>
      <c r="F29" s="34">
        <f>D29*E29</f>
        <v>0</v>
      </c>
    </row>
    <row r="31" spans="1:6" x14ac:dyDescent="0.25">
      <c r="A31" s="20"/>
      <c r="B31" s="27" t="s">
        <v>114</v>
      </c>
      <c r="C31" s="21"/>
      <c r="D31" s="35"/>
      <c r="E31" s="35"/>
      <c r="F31" s="35">
        <f>SUM(F5:F29)</f>
        <v>0</v>
      </c>
    </row>
  </sheetData>
  <mergeCells count="1">
    <mergeCell ref="B1:D1"/>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4112-D51E-4A30-B22A-1AD9351A64B7}">
  <dimension ref="A1:F19"/>
  <sheetViews>
    <sheetView topLeftCell="A11" workbookViewId="0">
      <selection activeCell="E19" sqref="E19"/>
    </sheetView>
  </sheetViews>
  <sheetFormatPr defaultRowHeight="15" x14ac:dyDescent="0.25"/>
  <cols>
    <col min="1" max="1" width="6.42578125" style="19" customWidth="1"/>
    <col min="2" max="2" width="44.5703125" style="17" customWidth="1"/>
    <col min="4" max="6" width="8.85546875" style="34"/>
  </cols>
  <sheetData>
    <row r="1" spans="1:6" x14ac:dyDescent="0.25">
      <c r="A1" s="16" t="s">
        <v>115</v>
      </c>
      <c r="B1" s="45" t="s">
        <v>116</v>
      </c>
      <c r="C1" s="45"/>
      <c r="D1" s="45"/>
      <c r="E1" s="4"/>
      <c r="F1" s="4"/>
    </row>
    <row r="2" spans="1:6" ht="43.9"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75" x14ac:dyDescent="0.25">
      <c r="A5" s="19" t="s">
        <v>117</v>
      </c>
      <c r="B5" s="17" t="s">
        <v>118</v>
      </c>
    </row>
    <row r="7" spans="1:6" x14ac:dyDescent="0.25">
      <c r="A7" s="19" t="s">
        <v>11</v>
      </c>
      <c r="B7" s="17" t="s">
        <v>119</v>
      </c>
      <c r="C7" t="s">
        <v>25</v>
      </c>
      <c r="D7" s="34">
        <v>2</v>
      </c>
      <c r="E7" s="34">
        <v>0</v>
      </c>
      <c r="F7" s="34">
        <f>D7*E7</f>
        <v>0</v>
      </c>
    </row>
    <row r="8" spans="1:6" x14ac:dyDescent="0.25">
      <c r="A8" s="19" t="s">
        <v>11</v>
      </c>
      <c r="B8" s="17" t="s">
        <v>120</v>
      </c>
      <c r="C8" t="s">
        <v>25</v>
      </c>
      <c r="D8" s="34">
        <v>6</v>
      </c>
      <c r="E8" s="34">
        <v>0</v>
      </c>
      <c r="F8" s="34">
        <f>D8*E8</f>
        <v>0</v>
      </c>
    </row>
    <row r="9" spans="1:6" x14ac:dyDescent="0.25">
      <c r="A9" s="19" t="s">
        <v>11</v>
      </c>
      <c r="B9" s="17" t="s">
        <v>121</v>
      </c>
      <c r="C9" t="s">
        <v>25</v>
      </c>
      <c r="D9" s="34">
        <v>2</v>
      </c>
      <c r="E9" s="34">
        <v>0</v>
      </c>
      <c r="F9" s="34">
        <f>D9*E9</f>
        <v>0</v>
      </c>
    </row>
    <row r="11" spans="1:6" ht="60" x14ac:dyDescent="0.25">
      <c r="A11" s="19" t="s">
        <v>122</v>
      </c>
      <c r="B11" s="17" t="s">
        <v>123</v>
      </c>
      <c r="C11" t="s">
        <v>42</v>
      </c>
      <c r="D11" s="34">
        <v>10.6</v>
      </c>
      <c r="E11" s="34">
        <v>0</v>
      </c>
      <c r="F11" s="34">
        <f>D11*E11</f>
        <v>0</v>
      </c>
    </row>
    <row r="13" spans="1:6" ht="60" x14ac:dyDescent="0.25">
      <c r="A13" s="19" t="s">
        <v>124</v>
      </c>
      <c r="B13" s="17" t="s">
        <v>125</v>
      </c>
      <c r="C13" t="s">
        <v>25</v>
      </c>
      <c r="D13" s="34">
        <v>1</v>
      </c>
      <c r="E13" s="34">
        <v>0</v>
      </c>
      <c r="F13" s="34">
        <f>D13*E13</f>
        <v>0</v>
      </c>
    </row>
    <row r="15" spans="1:6" ht="45" x14ac:dyDescent="0.25">
      <c r="A15" s="19" t="s">
        <v>126</v>
      </c>
      <c r="B15" s="17" t="s">
        <v>127</v>
      </c>
      <c r="C15" t="s">
        <v>28</v>
      </c>
      <c r="D15" s="34">
        <v>176.5</v>
      </c>
      <c r="E15" s="34">
        <v>0</v>
      </c>
      <c r="F15" s="34">
        <f>D15*E15</f>
        <v>0</v>
      </c>
    </row>
    <row r="17" spans="1:6" ht="60" x14ac:dyDescent="0.25">
      <c r="A17" s="19" t="s">
        <v>128</v>
      </c>
      <c r="B17" s="17" t="s">
        <v>129</v>
      </c>
      <c r="C17" t="s">
        <v>28</v>
      </c>
      <c r="D17" s="34">
        <v>176.5</v>
      </c>
      <c r="E17" s="34">
        <v>0</v>
      </c>
      <c r="F17" s="34">
        <f>D17*E17</f>
        <v>0</v>
      </c>
    </row>
    <row r="19" spans="1:6" x14ac:dyDescent="0.25">
      <c r="A19" s="20"/>
      <c r="B19" s="28" t="s">
        <v>130</v>
      </c>
      <c r="C19" s="21"/>
      <c r="D19" s="35"/>
      <c r="E19" s="35"/>
      <c r="F19" s="35">
        <f>SUM(F7:F17)</f>
        <v>0</v>
      </c>
    </row>
  </sheetData>
  <mergeCells count="1">
    <mergeCell ref="B1:D1"/>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95C9-8C12-4A6F-AA88-1691092C029B}">
  <dimension ref="A1:F11"/>
  <sheetViews>
    <sheetView topLeftCell="A6" workbookViewId="0">
      <selection activeCell="E11" sqref="E11"/>
    </sheetView>
  </sheetViews>
  <sheetFormatPr defaultRowHeight="15" x14ac:dyDescent="0.25"/>
  <cols>
    <col min="1" max="1" width="8.85546875" style="19"/>
    <col min="2" max="2" width="44.5703125" style="17" customWidth="1"/>
    <col min="4" max="6" width="8.85546875" style="34"/>
  </cols>
  <sheetData>
    <row r="1" spans="1:6" x14ac:dyDescent="0.25">
      <c r="A1" s="16" t="s">
        <v>131</v>
      </c>
      <c r="B1" s="45" t="s">
        <v>132</v>
      </c>
      <c r="C1" s="45"/>
      <c r="D1" s="45"/>
      <c r="E1" s="4"/>
      <c r="F1" s="4"/>
    </row>
    <row r="2" spans="1:6" ht="42.6" customHeight="1" x14ac:dyDescent="0.25">
      <c r="A2" s="5" t="s">
        <v>14</v>
      </c>
      <c r="B2" s="6" t="s">
        <v>15</v>
      </c>
      <c r="C2" s="7" t="s">
        <v>16</v>
      </c>
      <c r="D2" s="8" t="s">
        <v>17</v>
      </c>
      <c r="E2" s="9" t="s">
        <v>18</v>
      </c>
      <c r="F2" s="10" t="s">
        <v>19</v>
      </c>
    </row>
    <row r="3" spans="1:6" x14ac:dyDescent="0.25">
      <c r="A3" s="11">
        <v>1</v>
      </c>
      <c r="B3" s="12">
        <v>2</v>
      </c>
      <c r="C3" s="13">
        <v>3</v>
      </c>
      <c r="D3" s="14">
        <v>4</v>
      </c>
      <c r="E3" s="15">
        <v>5</v>
      </c>
      <c r="F3" s="15" t="s">
        <v>20</v>
      </c>
    </row>
    <row r="5" spans="1:6" ht="135" x14ac:dyDescent="0.25">
      <c r="A5" s="19" t="s">
        <v>133</v>
      </c>
      <c r="B5" s="17" t="s">
        <v>134</v>
      </c>
      <c r="C5" t="s">
        <v>28</v>
      </c>
      <c r="D5" s="34">
        <v>56.6</v>
      </c>
      <c r="E5" s="34">
        <v>0</v>
      </c>
      <c r="F5" s="34">
        <f>D5*E5</f>
        <v>0</v>
      </c>
    </row>
    <row r="7" spans="1:6" ht="90" x14ac:dyDescent="0.25">
      <c r="A7" s="19" t="s">
        <v>135</v>
      </c>
      <c r="B7" s="17" t="s">
        <v>136</v>
      </c>
      <c r="C7" t="s">
        <v>28</v>
      </c>
      <c r="D7" s="34">
        <v>42.6</v>
      </c>
      <c r="E7" s="34">
        <v>0</v>
      </c>
      <c r="F7" s="34">
        <f>D7*E7</f>
        <v>0</v>
      </c>
    </row>
    <row r="9" spans="1:6" ht="75" x14ac:dyDescent="0.25">
      <c r="A9" s="19" t="s">
        <v>137</v>
      </c>
      <c r="B9" s="17" t="s">
        <v>138</v>
      </c>
      <c r="C9" t="s">
        <v>42</v>
      </c>
      <c r="D9" s="34">
        <v>44.4</v>
      </c>
      <c r="E9" s="34">
        <v>0</v>
      </c>
      <c r="F9" s="34">
        <f>D9*E9</f>
        <v>0</v>
      </c>
    </row>
    <row r="11" spans="1:6" x14ac:dyDescent="0.25">
      <c r="A11" s="20"/>
      <c r="B11" s="27" t="s">
        <v>139</v>
      </c>
      <c r="C11" s="21"/>
      <c r="D11" s="35"/>
      <c r="E11" s="35"/>
      <c r="F11" s="35">
        <f>SUM(F5:F9)</f>
        <v>0</v>
      </c>
    </row>
  </sheetData>
  <mergeCells count="1">
    <mergeCell ref="B1:D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TROŠKOVNIK</vt:lpstr>
      <vt:lpstr>List9</vt:lpstr>
      <vt:lpstr>REKAPITULACIJA</vt:lpstr>
      <vt:lpstr>RUŠENJA I DEMONTAŽE</vt:lpstr>
      <vt:lpstr>ZEMLJANI RADOVI</vt:lpstr>
      <vt:lpstr>BET. I ARMBET. RADOVI</vt:lpstr>
      <vt:lpstr>ZIDARSKI RADOVI </vt:lpstr>
      <vt:lpstr>STOLARSKI RADOVI</vt:lpstr>
      <vt:lpstr>KERAMIČARSKI RADOVI </vt:lpstr>
      <vt:lpstr>FASADERSKI RADOVI  </vt:lpstr>
      <vt:lpstr>LIČILAČKI RADOVI</vt:lpstr>
      <vt:lpstr>PARKETARSKI RADOVI</vt:lpstr>
      <vt:lpstr>SANITARIJE I UREĐAJI</vt:lpstr>
      <vt:lpstr>VODOINSTALATERSKI RADOVI</vt:lpstr>
      <vt:lpstr>ELEKTROINSTALACIJE</vt:lpstr>
      <vt:lpstr>CENTRALNO GRIJANJE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Milivoj</cp:lastModifiedBy>
  <cp:lastPrinted>2020-12-07T14:24:28Z</cp:lastPrinted>
  <dcterms:created xsi:type="dcterms:W3CDTF">2020-12-07T10:16:23Z</dcterms:created>
  <dcterms:modified xsi:type="dcterms:W3CDTF">2021-03-13T20:26:34Z</dcterms:modified>
</cp:coreProperties>
</file>